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15180" windowHeight="8835" tabRatio="691" activeTab="3"/>
  </bookViews>
  <sheets>
    <sheet name="Key" sheetId="1" r:id="rId1"/>
    <sheet name="General" sheetId="2" r:id="rId2"/>
    <sheet name="Instructions" sheetId="3" r:id="rId3"/>
    <sheet name="Fall2008" sheetId="4" r:id="rId4"/>
    <sheet name="summary" sheetId="5" state="hidden" r:id="rId5"/>
    <sheet name="HEDS FTE" sheetId="6" r:id="rId6"/>
  </sheets>
  <definedNames>
    <definedName name="_xlnm.Print_Area" localSheetId="1">'General'!$A$1:$B$29</definedName>
    <definedName name="_xlnm.Print_Area" localSheetId="4">'summary'!$A$1:$L$71</definedName>
  </definedNames>
  <calcPr fullCalcOnLoad="1"/>
</workbook>
</file>

<file path=xl/sharedStrings.xml><?xml version="1.0" encoding="utf-8"?>
<sst xmlns="http://schemas.openxmlformats.org/spreadsheetml/2006/main" count="389" uniqueCount="307">
  <si>
    <t>Full-time</t>
  </si>
  <si>
    <t>Headcount</t>
  </si>
  <si>
    <t>Part-time</t>
  </si>
  <si>
    <t>FTE</t>
  </si>
  <si>
    <t>Undergraduates</t>
  </si>
  <si>
    <t>Total</t>
  </si>
  <si>
    <t>Student Persistence</t>
  </si>
  <si>
    <t>Total admitted applicants</t>
  </si>
  <si>
    <t>Total matriculants as of census date</t>
  </si>
  <si>
    <t>Institutional Financial Information</t>
  </si>
  <si>
    <t>Market value of endowment at close of fiscal year</t>
  </si>
  <si>
    <t>Tuition and fee revenue, net of student aid</t>
  </si>
  <si>
    <t>Total revenues</t>
  </si>
  <si>
    <t>Total expenses</t>
  </si>
  <si>
    <t>FTE - use your institution's definition of FTE, consistent with the definitions used in the HEDS FTE Faculty and Student Enrollment Survey.</t>
  </si>
  <si>
    <t>Of the cohort, how many completed the program in more than 4 years but in 5 years or less</t>
  </si>
  <si>
    <t>Of the cohort, how many completed the program in more than 5 years but in 6 years or less</t>
  </si>
  <si>
    <t>Male</t>
  </si>
  <si>
    <t>Female</t>
  </si>
  <si>
    <t>Matriculants</t>
  </si>
  <si>
    <t>CDS B8 =&gt;</t>
  </si>
  <si>
    <t>CDS B9 =&gt;</t>
  </si>
  <si>
    <t>CDS B22 =&gt;</t>
  </si>
  <si>
    <t>CDS B6 =&gt;</t>
  </si>
  <si>
    <t>CDS B7 =&gt;</t>
  </si>
  <si>
    <t>NACUBO =&gt;</t>
  </si>
  <si>
    <t>IPEDS-F D01 =&gt;</t>
  </si>
  <si>
    <t>IPEDS-F D16 =&gt;</t>
  </si>
  <si>
    <t>Thank you for completing this survey!</t>
  </si>
  <si>
    <t>Admitted applicants</t>
  </si>
  <si>
    <t>Actionable applicants</t>
  </si>
  <si>
    <t>Selectivity</t>
  </si>
  <si>
    <t>Yield</t>
  </si>
  <si>
    <t>Admissions Indicators</t>
  </si>
  <si>
    <t>Financial Aid Indicators</t>
  </si>
  <si>
    <t>Total discount rate</t>
  </si>
  <si>
    <t>Institutional discount rate</t>
  </si>
  <si>
    <t>Percentage of unaided admits who enrolled</t>
  </si>
  <si>
    <t>Non-need-based grants as % of inst. grant aid</t>
  </si>
  <si>
    <t>Value</t>
  </si>
  <si>
    <t>Realizable tuition &amp; fees ($000)</t>
  </si>
  <si>
    <t>Student Enrollment</t>
  </si>
  <si>
    <t>Post-baccalaureate</t>
  </si>
  <si>
    <t>Overall</t>
  </si>
  <si>
    <t>Five years or less</t>
  </si>
  <si>
    <t>Six years or less</t>
  </si>
  <si>
    <t>Four years or less</t>
  </si>
  <si>
    <t>Rate</t>
  </si>
  <si>
    <t>Financial Indicators</t>
  </si>
  <si>
    <t>Endowment per FTE</t>
  </si>
  <si>
    <t>Tuition and fees as a % of revenues</t>
  </si>
  <si>
    <t>Tuition and fees as a % of expenses</t>
  </si>
  <si>
    <t>Tuition and fees as a % of E&amp;G</t>
  </si>
  <si>
    <t>Total revenues ($000)</t>
  </si>
  <si>
    <t>Total expenses ($000)</t>
  </si>
  <si>
    <t>Total E&amp;G ($000)</t>
  </si>
  <si>
    <t>Change</t>
  </si>
  <si>
    <t>Summary Indicators from HEDS Strategic Indicators Survey</t>
  </si>
  <si>
    <t>Contents of this workbook:</t>
  </si>
  <si>
    <t>Page</t>
  </si>
  <si>
    <t>Description</t>
  </si>
  <si>
    <t>Key</t>
  </si>
  <si>
    <t>This page, introductory information</t>
  </si>
  <si>
    <t>General</t>
  </si>
  <si>
    <t>Respondent information and the HEDS Statement of Understandings Regarding the Use of Data</t>
  </si>
  <si>
    <t>Thank you for your participation in the HEDS Strategic Indicators Study!</t>
  </si>
  <si>
    <t>NCES UNITID:</t>
  </si>
  <si>
    <t>Respondent Information</t>
  </si>
  <si>
    <t>Name:</t>
  </si>
  <si>
    <t>Title:</t>
  </si>
  <si>
    <t>E-mail:</t>
  </si>
  <si>
    <t>Date:</t>
  </si>
  <si>
    <t>Statement of</t>
  </si>
  <si>
    <t xml:space="preserve">Understandings Regarding the Use of Data </t>
  </si>
  <si>
    <t>Under the "fair play" ground rule, a HEDS institution is entitled to receive information from other members only in those areas and for those years for which it has provided comparable information.</t>
  </si>
  <si>
    <t>The Higher Education Data Sharing (HEDS) Consortium is a voluntary not-for-profit organization that assists member institutions in their planning, management, and institutional research, by assembling and sharing a mutually agreed upon and regularly updated set of information, and by providing other services as directed by the Board.</t>
  </si>
  <si>
    <t>HEDS members have an interest in assuring appropriate confidentiality for the data they provide through Consortium activities.  They also have a proprietary interest in that information, since they are assuming the internal costs of compiling it and paying the HEDS Office for its collection, analysis, and distribution.  HEDS has an interest in assuring that this information is not made available to third parties without appropriate permission and compensation, and HEDS members conduct their activities with the following understandings:</t>
  </si>
  <si>
    <t xml:space="preserve">HEDS members agree that they will use data from other institutions received through HEDS only for their own internal planning and management, and not for external publication.  HEDS members shall use discretion in how data for other institutions are used.  The HEDS representatives at each institution must assure that anyone to whom data are given understands their confidential character and the ground rules governing their use. </t>
  </si>
  <si>
    <t>While HEDS surveys and reports usually identify data with the institutions from which they came, some HEDS reports will, by request of HEDS members, provide data only in a masked or aggregated form.  In those cases, HEDS shall maintain the confidentiality of the institutional data except where specific permission for release is granted by the participating institutions.</t>
  </si>
  <si>
    <t>HEDS explicitly recognizes the value of research and publication in higher education.  Accordingly, any HEDS member may undertake and publish studies using HEDS data in professional associations and publications so long as appropriate confidentiality is preserved.  At a minimum, data shall not be identified by name without specific institutional permission and HEDS may not be identified as the source of the information without permission of the HEDS Board.</t>
  </si>
  <si>
    <t>Although the material in this report is based on public information, we remind you that it is available in this format only to member institutions, and, therefore, should be distributed only with the established Consortium guidelines listed above.  While HEDS strives for accuracy, we obviously cannot guarantee the accuracy of survey responses nor be responsible for consequential damages resulting from the use of HEDS data.</t>
  </si>
  <si>
    <t xml:space="preserve">Total </t>
  </si>
  <si>
    <t>Fall 2003</t>
  </si>
  <si>
    <t>Institution:</t>
  </si>
  <si>
    <t>FY 2003</t>
  </si>
  <si>
    <t>Post-baccalaureates (include first professional and graduate)</t>
  </si>
  <si>
    <t>Fall 2004</t>
  </si>
  <si>
    <t>By Gender</t>
  </si>
  <si>
    <t>FY 2004</t>
  </si>
  <si>
    <t>1997 cohort</t>
  </si>
  <si>
    <t>1998 cohort</t>
  </si>
  <si>
    <t xml:space="preserve">Graduation Rates </t>
  </si>
  <si>
    <t>Total actionable applicants</t>
  </si>
  <si>
    <t>Voluntary Support</t>
  </si>
  <si>
    <t>Fall 2005</t>
  </si>
  <si>
    <t>1999 cohort</t>
  </si>
  <si>
    <t>FY 2005</t>
  </si>
  <si>
    <t>IPEDS-F E13 =&gt;</t>
  </si>
  <si>
    <t xml:space="preserve">Submission of current year's data </t>
  </si>
  <si>
    <t>Total FTE of faculty teaching undergraduates *</t>
  </si>
  <si>
    <t>* For instructions on how to arrive at this figure, please follow the instructions on the HEDS FTE Faculty and Student Enrollment Survey, outined in the tab "HEDS FTE".</t>
  </si>
  <si>
    <t>HEDS Survey of FTE Calculations and Undergraduate</t>
  </si>
  <si>
    <t>Prepared for:</t>
  </si>
  <si>
    <t>Respondent:</t>
  </si>
  <si>
    <t>Date Prepared:</t>
  </si>
  <si>
    <t>FTE of Faculty</t>
  </si>
  <si>
    <t>Number of full-time faculty reported to AAUP (regardless of number of courses taught or source of funds; include faculty on paid sabbatical, but not their replacements; exclude deans and research faculty).  [Note: This excludes faculty in schools of medicine, veterinary science, etc.]</t>
  </si>
  <si>
    <t>1.</t>
  </si>
  <si>
    <t xml:space="preserve">Number of full-time faculty reported in line 1 in schools with ONLY  graduate or professional students (e.g. Law, Divinity, Dentistry; possibly Business, Education, Nursing, etc.). </t>
  </si>
  <si>
    <t>2.</t>
  </si>
  <si>
    <t>All figures reported in lines 3 through 27 should include only those schools enrolling undergraduate students whether or not these schools also enroll graduate students (see note below).</t>
  </si>
  <si>
    <t>3.</t>
  </si>
  <si>
    <t>Number of full-time faculty potentially teaching undergraduates* (line 1 minus line 2).</t>
  </si>
  <si>
    <t>4.</t>
  </si>
  <si>
    <t>5.</t>
  </si>
  <si>
    <t>Number of net full-time faculty (line 3 minus line 4).</t>
  </si>
  <si>
    <t>6.</t>
  </si>
  <si>
    <t>7.</t>
  </si>
  <si>
    <t>Number of full-time faculty potentially teaching undergraduates (line 5 plus line 6).*</t>
  </si>
  <si>
    <t xml:space="preserve">Number of part-time faculty in schools with undergraduates* (exclude graduate teaching assistants).  These should be the same schools as in line 3. </t>
  </si>
  <si>
    <t>8.</t>
  </si>
  <si>
    <t>9.</t>
  </si>
  <si>
    <t xml:space="preserve">FTE of part-time faculty in line 8. </t>
  </si>
  <si>
    <t>--- Optional Information ---</t>
  </si>
  <si>
    <t>Check "X" the computation option employed in calculating the FTE reported in line 9.  Choose ONE:</t>
  </si>
  <si>
    <t>"X"</t>
  </si>
  <si>
    <t>Determined by teaching load of faculty in line 8</t>
  </si>
  <si>
    <t>Determined by Dean</t>
  </si>
  <si>
    <t>Line 8 headcount   ÷</t>
  </si>
  <si>
    <t>Other method (please specify below)</t>
  </si>
  <si>
    <t>10.</t>
  </si>
  <si>
    <t>Total FTE of faculty teaching undergraduates* (line 7 plus line 9).</t>
  </si>
  <si>
    <t>11.</t>
  </si>
  <si>
    <t>Please list below all schools represented in line 3 (e.g. Arts &amp; Sciences, Engineering, etc.).</t>
  </si>
  <si>
    <t>FTE of STUDENTS in SCHOOLS ENROLLING UNDERGRADUATES</t>
  </si>
  <si>
    <t xml:space="preserve">(Include only  those students enrolled in schools represented by faculty counted in line 3; exclude non-credit students and students studying off campus or abroad.) </t>
  </si>
  <si>
    <t>UNDERGRADUATE STUDENTS:</t>
  </si>
  <si>
    <t>Degree Seeking</t>
  </si>
  <si>
    <t>Non-Degree Seeking</t>
  </si>
  <si>
    <t>12.</t>
  </si>
  <si>
    <t>Number of all full-time students</t>
  </si>
  <si>
    <t>13.</t>
  </si>
  <si>
    <t>Number of all part-time students</t>
  </si>
  <si>
    <t>14.</t>
  </si>
  <si>
    <t>FTE of all part-time*</t>
  </si>
  <si>
    <t>15.</t>
  </si>
  <si>
    <t>Total FTE of all undergraduates (line 12 plus line 14)</t>
  </si>
  <si>
    <t>GRADUATE STUDENTS:</t>
  </si>
  <si>
    <t>16.</t>
  </si>
  <si>
    <t>Number of full-time graduate students</t>
  </si>
  <si>
    <t>17.</t>
  </si>
  <si>
    <t>Number of Dissertation/Theses only students included in line 16.</t>
  </si>
  <si>
    <t>18.</t>
  </si>
  <si>
    <t>Number of full-time graduate students excluding Dissertation/Theses only students  (line 16 - line 17)</t>
  </si>
  <si>
    <t>19.</t>
  </si>
  <si>
    <t>Number of part-time graduate students</t>
  </si>
  <si>
    <t>20.</t>
  </si>
  <si>
    <t>Number of Dissertation/Theses only students included in line 19.</t>
  </si>
  <si>
    <t>21.</t>
  </si>
  <si>
    <t>Number of part-time graduate students excluding Dissertation/Theses only students  (line 19 - line 20)</t>
  </si>
  <si>
    <t>22.</t>
  </si>
  <si>
    <t>FTE of part-time graduate students in line 21*</t>
  </si>
  <si>
    <t>23.</t>
  </si>
  <si>
    <t>Total FTE of all graduate students (line 18 plus line 22)</t>
  </si>
  <si>
    <r>
      <t>UNCLASSIFIED STUDENTS:</t>
    </r>
    <r>
      <rPr>
        <b/>
        <sz val="10"/>
        <rFont val="Palatino"/>
        <family val="0"/>
      </rPr>
      <t xml:space="preserve"> 
(not included as undergraduates or graduates above)</t>
    </r>
  </si>
  <si>
    <t>24.</t>
  </si>
  <si>
    <t>Number of full-time students not included above</t>
  </si>
  <si>
    <t>25.</t>
  </si>
  <si>
    <t>Number of part-time students not included above</t>
  </si>
  <si>
    <t>26.</t>
  </si>
  <si>
    <t>FTE of part-time students*</t>
  </si>
  <si>
    <t>27.</t>
  </si>
  <si>
    <t>Total FTE of all unclassified students (line 24 + line 26)</t>
  </si>
  <si>
    <t>*  What method was used to calculate student FTE numbers in completing this survey?</t>
  </si>
  <si>
    <t>HEDS FTE item 10 =&gt;</t>
  </si>
  <si>
    <t xml:space="preserve">Total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</si>
  <si>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t>Individuals who were sent letters of acceptance by the institution, including students initially placed on a waiting list and then accepted.</t>
  </si>
  <si>
    <t>General Instructions and Definitions</t>
  </si>
  <si>
    <t>total actionable applicants:</t>
  </si>
  <si>
    <t>total admitted applicants:</t>
  </si>
  <si>
    <t>total matriculants as of census date:</t>
  </si>
  <si>
    <t>Market value of endowment at close of fiscal year:</t>
  </si>
  <si>
    <t>Tuition and fee revenue, net of student aid:</t>
  </si>
  <si>
    <t>Total revenues:</t>
  </si>
  <si>
    <t>Total expenses:</t>
  </si>
  <si>
    <t>NACUBO</t>
  </si>
  <si>
    <t>IPEDS-F D01</t>
  </si>
  <si>
    <t>IPEDS-F D16</t>
  </si>
  <si>
    <t>IPEDS-F E13</t>
  </si>
  <si>
    <t>Student Enrollment (Degree-seeking ONLY)</t>
  </si>
  <si>
    <t>Admissions</t>
  </si>
  <si>
    <t>HEDS FTE</t>
  </si>
  <si>
    <t>HEDS FTE Survey included for instruction on arriving at faculty FTE numbers</t>
  </si>
  <si>
    <t>Student FTE</t>
  </si>
  <si>
    <t>Faculty:Student Indicator</t>
  </si>
  <si>
    <t>FTE UG Students: UG FTE Faculty (x)</t>
  </si>
  <si>
    <t>Voluntary Support Indicators</t>
  </si>
  <si>
    <t xml:space="preserve">Total outright gifts for current ops per Total Student FTE </t>
  </si>
  <si>
    <t>Alumni gifts as % of total outright gifts for all purposes</t>
  </si>
  <si>
    <t>Alumni donors as % of total alumni of record</t>
  </si>
  <si>
    <t>Fall 2006</t>
  </si>
  <si>
    <t>2000 cohort</t>
  </si>
  <si>
    <t>FY 2006</t>
  </si>
  <si>
    <t>Fall 2007</t>
  </si>
  <si>
    <t>2001 cohort</t>
  </si>
  <si>
    <t>FY 2007</t>
  </si>
  <si>
    <t>FY2007</t>
  </si>
  <si>
    <r>
      <t xml:space="preserve">All items below are found in the indicated surveys or in your institution's financial statement.                                                                  </t>
    </r>
    <r>
      <rPr>
        <b/>
        <i/>
        <sz val="11"/>
        <color indexed="10"/>
        <rFont val="Arial"/>
        <family val="2"/>
      </rPr>
      <t>Please report actual figures (do NOT report in thousands)</t>
    </r>
  </si>
  <si>
    <t>Admissions items may be forwarded from Part A, Item 1 of the HEDS Admissions Survey or from Part C of the Common Data Set.  All numbers refer to first-time first-year (freshman) admissions.</t>
  </si>
  <si>
    <t>All student persistence items are from Part B of the CDS and are consistent with IPEDS GRS definitions.</t>
  </si>
  <si>
    <t>Number of full-time faculty on paid sabbatical in the fall (include both full and half-year sabbatical) included in line 3.</t>
  </si>
  <si>
    <t>Number of other full-time undergraduate instructional staff.  Include temporary faculty hired in the fall (include both full and half-year) to replace those on sabbatical.*</t>
  </si>
  <si>
    <t>*Numbers may include faculty in "mixed" schools, where it is not possible to distinguish between faculty teaching undergraduates and faculty teaching graduate students (i.e. some faculty may teach both, others may teach one level of students exclusively; however all could potentially teach undergraduates). ** Part-time faculty counts should include all individuals who teach part-time (including administrators and instructors)</t>
  </si>
  <si>
    <t>HEDS Strategic Indicators Study, Fall 2008</t>
  </si>
  <si>
    <t>CDS H2a =&gt;</t>
  </si>
  <si>
    <t>CDS H2b =&gt;</t>
  </si>
  <si>
    <t>CDS H2c =&gt;</t>
  </si>
  <si>
    <t>CDS H2d =&gt;</t>
  </si>
  <si>
    <r>
      <t xml:space="preserve">b) Number of students in line </t>
    </r>
    <r>
      <rPr>
        <b/>
        <sz val="9"/>
        <rFont val="Arial"/>
        <family val="2"/>
      </rPr>
      <t>a</t>
    </r>
    <r>
      <rPr>
        <sz val="9"/>
        <rFont val="Arial"/>
        <family val="2"/>
      </rPr>
      <t xml:space="preserve"> who applied for need-based financial aid</t>
    </r>
  </si>
  <si>
    <r>
      <t xml:space="preserve">c) Number of students in line </t>
    </r>
    <r>
      <rPr>
        <b/>
        <sz val="9"/>
        <rFont val="Arial"/>
        <family val="2"/>
      </rPr>
      <t>b</t>
    </r>
    <r>
      <rPr>
        <sz val="9"/>
        <rFont val="Arial"/>
        <family val="2"/>
      </rPr>
      <t xml:space="preserve"> who were determined to have financial need</t>
    </r>
  </si>
  <si>
    <r>
      <t xml:space="preserve">d) Number of students in line </t>
    </r>
    <r>
      <rPr>
        <b/>
        <sz val="9"/>
        <rFont val="Arial"/>
        <family val="2"/>
      </rPr>
      <t>c</t>
    </r>
    <r>
      <rPr>
        <sz val="9"/>
        <rFont val="Arial"/>
        <family val="2"/>
      </rPr>
      <t xml:space="preserve"> who were awarded any financial aid</t>
    </r>
  </si>
  <si>
    <t>j) The average financial aid package of those in line d. Exclude any resources that were awarded to replace EFC (PLUS loans, unsubsidized loans, and private alternative loans)</t>
  </si>
  <si>
    <t>CDS H2j =&gt;</t>
  </si>
  <si>
    <t>n) Number of students in line a who had no financial need and who were awarded institutional non-need-based scholarship or grant aid (exclude those who were awarded athletic awards and tuition benefits)</t>
  </si>
  <si>
    <t>o) Average dollar amount of institutional non-need-based scholarship and grant aid awarded to students in line n</t>
  </si>
  <si>
    <t>Provide the percentage of the class (defined above) who borrowed at any time through any loan programs (institutional, state, Federal Perkins, Federal Stafford Subsidized and Unsubsidized, private loans that were certified by your institution, etc.; exclude parent loans). Include both Federal Direct Student Loans and Federal Family Education Loans.</t>
  </si>
  <si>
    <t>CDS H4 =&gt;</t>
  </si>
  <si>
    <t>Report the average per-borrower cumulative undergraduate indebtedness of those in line H4</t>
  </si>
  <si>
    <t>CDS H5 =&gt;</t>
  </si>
  <si>
    <t>p) Number of students in line a who were awarded an institutional non-need-based athletic scholarship or grant</t>
  </si>
  <si>
    <t>Provide the percentage of the class (defined above) who borrowed at any time through federal loan programs--Federal Perkins, Federal Stafford Subsidized and Unsubsidized.  Include both Federal Direct Student Loans and Federal Family Education Loans. NOTE: exclude all institutional, state, private alternative loans and parent loans.</t>
  </si>
  <si>
    <t>CDS H4a =&gt;</t>
  </si>
  <si>
    <t>Report the average per-borrower cumulative undergraduate indebtedness through federal loan programs--Federal Perkins, Federal Stafford Subsidized and Unsubsidized.  Include both Federal Direct Student Loan and Federal Family Education Loans.  These are listed in line 4a.  NOTE: exclude all institutional, state, private alternative loans and exclude parent loans.</t>
  </si>
  <si>
    <t>CDS H5a =&gt;</t>
  </si>
  <si>
    <t>HEDS Strategic Indicators Survey, Fall 2008</t>
  </si>
  <si>
    <t>Admissions, Fall 2008</t>
  </si>
  <si>
    <t>Financial Aid, Fall 2008</t>
  </si>
  <si>
    <t>Comprehensive TFRB Fee for 2008-09</t>
  </si>
  <si>
    <t>HEDS Adm Line 1  or CDS C1=&gt;</t>
  </si>
  <si>
    <t>HEDS Adm Line 2 or CDS C1=&gt;</t>
  </si>
  <si>
    <t>HEDS Adm Line 4 or CDS C1=&gt;</t>
  </si>
  <si>
    <t>First-time Full-time Freshmen</t>
  </si>
  <si>
    <t>a) Number of degree-seeking undergraduate students (CDS Item B1)</t>
  </si>
  <si>
    <t>H2 Number of Enrolled Students Awarded Aid</t>
  </si>
  <si>
    <t>CDS H2An =&gt;</t>
  </si>
  <si>
    <t>CDS H2Ao =&gt;</t>
  </si>
  <si>
    <t>CDS H2Ap =&gt;</t>
  </si>
  <si>
    <t>H2A Number of Enrolled Students Awarded Non-need-based Scholarships and Grants:</t>
  </si>
  <si>
    <t>Additional Financial Aid Items (not found on the CDS):</t>
  </si>
  <si>
    <t>Student Enrollment, Fall 2008 (Degree-seeking ONLY)</t>
  </si>
  <si>
    <t>FTE of Faculty, Fall 2008</t>
  </si>
  <si>
    <t>2002 full-time first-time bachelor's degree-seeking cohort minus exclusions</t>
  </si>
  <si>
    <t>CDS G1 =&gt;</t>
  </si>
  <si>
    <t>CAE Voluntary Support items were removed from the survey in 2008 as the data from the HEDS Study of CAE Voluntary Support data closely coincides with the release of HEDS Strategic Indicators data.</t>
  </si>
  <si>
    <t>Other additional Financial Aid items not found on the CDS:</t>
  </si>
  <si>
    <t>This survey was created by the HEDS Research Advisory Committee to collect certain critical pieces of information that most HEDS members maintain and use in a manner that is more timely than is possible for the standard surveys and reports from which they are drawn.  Submission of these information to HEDS should greatly reduce the burden of answering ad hoc queries from HEDS members.  Please submit this survey to the HEDS office by December 12, 2008 for inclusion in the release of Strategic Indicators data.</t>
  </si>
  <si>
    <r>
      <t xml:space="preserve">To submit your data for the HEDS Strategic Indicators Study, please e-mail it to Erika Shehata at HEDS (EShehata@e-heds.org) by </t>
    </r>
    <r>
      <rPr>
        <b/>
        <sz val="10"/>
        <color indexed="10"/>
        <rFont val="Arial"/>
        <family val="2"/>
      </rPr>
      <t>December 12, 2008.</t>
    </r>
  </si>
  <si>
    <t>Fall2008</t>
  </si>
  <si>
    <t>Instructions</t>
  </si>
  <si>
    <t>Instructions on how to complete the HEDS Strategic Indicators Survey</t>
  </si>
  <si>
    <r>
      <t xml:space="preserve">PLEASE NOTE THAT PARTIAL SUBMISSIONS ARE ACCEPTED. </t>
    </r>
    <r>
      <rPr>
        <sz val="10"/>
        <color indexed="10"/>
        <rFont val="Arial"/>
        <family val="2"/>
      </rPr>
      <t>Should you not have access to all of the pieces of information prior to the December 12, 2008 due date we encourage you to submit what you have and send updates as data become available to you. This will allow us to start transferring data to our database as soon as possible and provide you will access to peer data.</t>
    </r>
  </si>
  <si>
    <t>Students who enrolled in the Fall 2008 semester, excluding deferred matriculants.</t>
  </si>
  <si>
    <t>HEDS STRATEGIC INDICATORS SURVEY, FALL 2008</t>
  </si>
  <si>
    <t>Headcounts - please use numbers from CDS B1 which asks for counts by your institution's official reporting date or by October 15, 2008.  FTE - use your institution's definition of FTE, consistent with the definitions used in the HEDS FTE Faculty and Student Enrollment Survey.</t>
  </si>
  <si>
    <t>Of the cohort, how many completed the program in 4 years or less (by August 31, 2006)</t>
  </si>
  <si>
    <t>For the fall 2007 cohort of full-time first-time bachelor's degree-seeking students what percentage was enrolled in fall 2008?</t>
  </si>
  <si>
    <t>FY2008</t>
  </si>
  <si>
    <t>Items are drawn from NACUBO Endowment and IPEDS Finance Surveys. Please report actual figures, do not report the data in thousands.</t>
  </si>
  <si>
    <t>GPA</t>
  </si>
  <si>
    <t>Number of students receiving federal Pell Grants as of the fall census date</t>
  </si>
  <si>
    <t>Number of students whose parents borrow a  PLUS Loan as of the fall census date</t>
  </si>
  <si>
    <t>Number of students whose parents borrow a  PLUS Loan as of the fall census date:</t>
  </si>
  <si>
    <t>Number of students receiving federal Pell Grants as of the fall census date:</t>
  </si>
  <si>
    <t>Financial Aid</t>
  </si>
  <si>
    <t xml:space="preserve">Report the number of students whose parents borrow a PLUS Loan as of the fall census date.  "Census date" refers to the fall enrollment census date (October 15) or some other fall date at which your institution "freezes" data for external financial aid reporting purposes. </t>
  </si>
  <si>
    <t>Total instituitonal Pell Grant expenditures as of the fall census date</t>
  </si>
  <si>
    <t>For those receiving PLUS loans, the average amount of PLUS loans per family</t>
  </si>
  <si>
    <t xml:space="preserve">"Census date" refers to the fall enrollment census date (October 15, 2008) or some other fall date at which your institution "freezes" data for external financial aid reporting purposes. </t>
  </si>
  <si>
    <t>For those receiving PLUS loans, the average amount of PLUS loans per family:</t>
  </si>
  <si>
    <t>Report the average PLUS loan per family as of the census date.</t>
  </si>
  <si>
    <t>Report the number of students receiving federal Pell Grants as of the fall census date.</t>
  </si>
  <si>
    <t>Total instituitonal Pell Grant expenditures as of the fall census date:</t>
  </si>
  <si>
    <t>Report the total insitutional Pell Grant expenditures for 2008 as of the fall census date.</t>
  </si>
  <si>
    <t>Comprehensive TFRB Fee for 2008-09:</t>
  </si>
  <si>
    <t xml:space="preserve">Report the Comprehensive Tuition, Fees, Room, and Board figure for 2008-09. This figure can be found in section G1 of the CDS. </t>
  </si>
  <si>
    <t xml:space="preserve">Undergraduate GPA at graduation </t>
  </si>
  <si>
    <t>Please report average undergraduate GPA at graduation for the class of 2008. Please report figures based on a 4-point GPA system.</t>
  </si>
  <si>
    <t>Comments</t>
  </si>
  <si>
    <t>Comments about GPA:</t>
  </si>
  <si>
    <t>Additional Comments about any of the items on the Strategic Indicators Survey:</t>
  </si>
  <si>
    <r>
      <t xml:space="preserve">This survey was created by the HEDS Research Advisory Committee to collect certain critical pieces of information that most HEDS members maintain and use in a manner that is more timely than is possible for the standard surveys and reports from which they are drawn.  Submission of these information to HEDS should greatly reduce the burden of answering ad hoc queries from HEDS members.  Please submit this survey to HEDS offices by December 12, 2008 for inclusion in the data file due for release in January 2009. </t>
    </r>
    <r>
      <rPr>
        <b/>
        <i/>
        <sz val="10"/>
        <rFont val="Arial"/>
        <family val="2"/>
      </rPr>
      <t>Please report ONLY numeric figures in the white cells. If you do not have a response for a certain item, leave that cell blank. Save all comments and explanations for the comments box at the end of the survey.</t>
    </r>
  </si>
  <si>
    <t>Student:Faculty Ratios for Fall 2008</t>
  </si>
  <si>
    <r>
      <t>This worksheet has been provided by HEDS for your use in submitting your responses to the HEDS Strategic Indicators Study.  This concise survey is a collection of key data elements from various existing surveys and provides key benchmarking data on enrollment, financial aid, admissions, retention, and institutional finances.</t>
    </r>
    <r>
      <rPr>
        <i/>
        <sz val="10"/>
        <rFont val="Arial"/>
        <family val="2"/>
      </rPr>
      <t xml:space="preserve"> </t>
    </r>
    <r>
      <rPr>
        <i/>
        <sz val="10"/>
        <color indexed="10"/>
        <rFont val="Arial"/>
        <family val="2"/>
      </rPr>
      <t>It is important to note that partial participation is allowed and that you are encouraged to submit your survey, even if it is not complete.</t>
    </r>
    <r>
      <rPr>
        <i/>
        <sz val="10"/>
        <rFont val="Arial"/>
        <family val="2"/>
      </rPr>
      <t xml:space="preserve"> </t>
    </r>
    <r>
      <rPr>
        <i/>
        <sz val="10"/>
        <color indexed="10"/>
        <rFont val="Arial"/>
        <family val="2"/>
      </rPr>
      <t>You may fill-in information as it becomes available to you and the data will be continually updated in the HEDS database.</t>
    </r>
    <r>
      <rPr>
        <i/>
        <sz val="10"/>
        <rFont val="Arial"/>
        <family val="2"/>
      </rPr>
      <t xml:space="preserve"> </t>
    </r>
    <r>
      <rPr>
        <sz val="10"/>
        <rFont val="Arial"/>
        <family val="2"/>
      </rPr>
      <t>If you have questions or comments regarding this workbook, please contact Erika Shehata by e-mail (EShehata@e-heds.org) or by telephone (717.358.4448).</t>
    </r>
  </si>
  <si>
    <r>
      <rPr>
        <b/>
        <sz val="10"/>
        <color indexed="10"/>
        <rFont val="Arial"/>
        <family val="2"/>
      </rPr>
      <t>This section has been revised for 2008!</t>
    </r>
    <r>
      <rPr>
        <sz val="10"/>
        <rFont val="Arial"/>
        <family val="2"/>
      </rPr>
      <t xml:space="preserve"> Financial aid items may be forwarded from the Common Data Set.  Line references refer to CDS item numbers. Please note that figures should be current year estimates and NOT prior year finals. All figures should be reported for first-time, full-time freshmen.</t>
    </r>
  </si>
  <si>
    <r>
      <rPr>
        <b/>
        <i/>
        <sz val="10"/>
        <color indexed="10"/>
        <rFont val="Arial"/>
        <family val="2"/>
      </rPr>
      <t>NEW FOR 2008</t>
    </r>
    <r>
      <rPr>
        <i/>
        <sz val="10"/>
        <rFont val="Arial"/>
        <family val="2"/>
      </rPr>
      <t xml:space="preserve"> - The following items are from Part H of the CDS. Figures should be 2008-09 Estimates, NOT 2007-08 Final.</t>
    </r>
  </si>
  <si>
    <t>Admissions items may be forwarded from Part A, Item 1 of the HEDS Admissions Survey or from Part C of the Common Data Set. All numbers refer to first-time first-year (freshman) admissions.</t>
  </si>
  <si>
    <r>
      <t xml:space="preserve">To arrive at this figure, please follow the instructions on the </t>
    </r>
    <r>
      <rPr>
        <b/>
        <sz val="10"/>
        <rFont val="Arial"/>
        <family val="2"/>
      </rPr>
      <t>HEDS FTE Faculty and Student Enrollment Survey</t>
    </r>
    <r>
      <rPr>
        <sz val="10"/>
        <rFont val="Arial"/>
        <family val="2"/>
      </rPr>
      <t xml:space="preserve">, outlined in the tab </t>
    </r>
    <r>
      <rPr>
        <b/>
        <sz val="10"/>
        <rFont val="Arial"/>
        <family val="2"/>
      </rPr>
      <t>"HEDS FTE"</t>
    </r>
    <r>
      <rPr>
        <sz val="10"/>
        <rFont val="Arial"/>
        <family val="2"/>
      </rPr>
      <t>.  The data collected in this section should be saved for submission in the HEDS Survey of FTE Calculations and Undergraduate Student:Faculty Ratios for Fall 2008, which will be collected in Spring 2009.</t>
    </r>
  </si>
  <si>
    <r>
      <t xml:space="preserve">Report average undergraduate GPA at the time of graduation for 2008 Graduates. Please report figures using a 4-point GPA system. </t>
    </r>
    <r>
      <rPr>
        <b/>
        <sz val="10"/>
        <color indexed="10"/>
        <rFont val="Arial"/>
        <family val="2"/>
      </rPr>
      <t>This item is new for 2008.</t>
    </r>
  </si>
  <si>
    <t>Headcounts - please use numbers from CDS B1 which asks for counts by your institution's official reporting date or by October 15, 2008.</t>
  </si>
  <si>
    <r>
      <rPr>
        <b/>
        <i/>
        <sz val="9"/>
        <rFont val="Arial"/>
        <family val="2"/>
      </rPr>
      <t xml:space="preserve">Note: </t>
    </r>
    <r>
      <rPr>
        <i/>
        <sz val="9"/>
        <rFont val="Arial"/>
        <family val="2"/>
      </rPr>
      <t>These are the graduates and loan types to include and exclude in order to fill out CDS H4, H4a, H5, and H5a.  Include:   * 2008 undergraduate class who graduated between July 1, 2007 and June 30, 2008 who started at your institution as first- time students and received a bachelor's degree between July 1, 2007 and June 30, 2008.
  * only loans made to students who borrowed while enrolled at your institution.
  * co-signed loans.</t>
    </r>
  </si>
  <si>
    <t>Kenyon College</t>
  </si>
  <si>
    <t>Ronald K. Griggs</t>
  </si>
  <si>
    <t>Interim VP for Library &amp; Information Sciences</t>
  </si>
  <si>
    <t>griggs@kenyon.edu</t>
  </si>
  <si>
    <t>Line 8 headcount divided by "3"</t>
  </si>
  <si>
    <t>1 FTE = 3 part-time students</t>
  </si>
  <si>
    <t>I do not have the FY 2008 numbers for the Institutional Financial Information section above.  I will send them when I receive them from our Finance dept at Kenyon.</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</si>
</sst>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quot;$&quot;#,##0"/>
    <numFmt numFmtId="167" formatCode="000000"/>
    <numFmt numFmtId="168" formatCode="0.0"/>
    <numFmt numFmtId="169" formatCode="&quot;Yes&quot;;&quot;Yes&quot;;&quot;No&quot;"/>
    <numFmt numFmtId="170" formatCode="&quot;True&quot;;&quot;True&quot;;&quot;False&quot;"/>
    <numFmt numFmtId="171" formatCode="&quot;On&quot;;&quot;On&quot;;&quot;Off&quot;"/>
    <numFmt numFmtId="172" formatCode="[$€-2]\ #,##0.00_);[Red]\([$€-2]\ #,##0.00\)"/>
  </numFmts>
  <fonts count="73">
    <font>
      <sz val="10"/>
      <name val="Arial"/>
      <family val="0"/>
    </font>
    <font>
      <sz val="8"/>
      <name val="Arial"/>
      <family val="0"/>
    </font>
    <font>
      <b/>
      <sz val="10"/>
      <name val="Arial"/>
      <family val="2"/>
    </font>
    <font>
      <sz val="9"/>
      <name val="Arial"/>
      <family val="0"/>
    </font>
    <font>
      <b/>
      <sz val="9"/>
      <name val="Arial"/>
      <family val="2"/>
    </font>
    <font>
      <b/>
      <sz val="12"/>
      <name val="Arial"/>
      <family val="2"/>
    </font>
    <font>
      <i/>
      <sz val="10"/>
      <name val="Arial"/>
      <family val="2"/>
    </font>
    <font>
      <i/>
      <sz val="8"/>
      <name val="Arial"/>
      <family val="2"/>
    </font>
    <font>
      <b/>
      <sz val="14"/>
      <name val="Arial"/>
      <family val="2"/>
    </font>
    <font>
      <b/>
      <sz val="18"/>
      <name val="Arial"/>
      <family val="2"/>
    </font>
    <font>
      <b/>
      <i/>
      <sz val="9"/>
      <name val="Arial"/>
      <family val="2"/>
    </font>
    <font>
      <b/>
      <i/>
      <sz val="10"/>
      <name val="Arial"/>
      <family val="2"/>
    </font>
    <font>
      <b/>
      <i/>
      <sz val="12"/>
      <name val="Arial"/>
      <family val="2"/>
    </font>
    <font>
      <u val="single"/>
      <sz val="10"/>
      <color indexed="36"/>
      <name val="Arial"/>
      <family val="0"/>
    </font>
    <font>
      <u val="single"/>
      <sz val="10"/>
      <color indexed="12"/>
      <name val="Arial"/>
      <family val="0"/>
    </font>
    <font>
      <b/>
      <sz val="8"/>
      <color indexed="10"/>
      <name val="Arial"/>
      <family val="2"/>
    </font>
    <font>
      <b/>
      <sz val="8"/>
      <name val="Arial"/>
      <family val="2"/>
    </font>
    <font>
      <sz val="8"/>
      <color indexed="10"/>
      <name val="Arial"/>
      <family val="2"/>
    </font>
    <font>
      <sz val="10"/>
      <color indexed="10"/>
      <name val="Arial"/>
      <family val="2"/>
    </font>
    <font>
      <sz val="12"/>
      <name val="Arial"/>
      <family val="2"/>
    </font>
    <font>
      <sz val="8"/>
      <color indexed="18"/>
      <name val="Arial"/>
      <family val="2"/>
    </font>
    <font>
      <b/>
      <u val="single"/>
      <sz val="9"/>
      <name val="Arial"/>
      <family val="2"/>
    </font>
    <font>
      <b/>
      <sz val="16"/>
      <name val="Arial"/>
      <family val="2"/>
    </font>
    <font>
      <i/>
      <sz val="9"/>
      <name val="Arial"/>
      <family val="2"/>
    </font>
    <font>
      <b/>
      <sz val="12"/>
      <name val="Palatino"/>
      <family val="0"/>
    </font>
    <font>
      <b/>
      <sz val="10"/>
      <name val="Palatino"/>
      <family val="0"/>
    </font>
    <font>
      <b/>
      <i/>
      <sz val="10"/>
      <color indexed="20"/>
      <name val="Palatino"/>
      <family val="0"/>
    </font>
    <font>
      <b/>
      <u val="single"/>
      <sz val="10"/>
      <name val="Palatino"/>
      <family val="0"/>
    </font>
    <font>
      <b/>
      <i/>
      <sz val="10"/>
      <name val="Palatino"/>
      <family val="0"/>
    </font>
    <font>
      <b/>
      <sz val="10"/>
      <color indexed="20"/>
      <name val="Palatino"/>
      <family val="0"/>
    </font>
    <font>
      <u val="single"/>
      <sz val="9"/>
      <color indexed="10"/>
      <name val="Palatino"/>
      <family val="0"/>
    </font>
    <font>
      <sz val="9"/>
      <color indexed="10"/>
      <name val="Palatino"/>
      <family val="0"/>
    </font>
    <font>
      <b/>
      <i/>
      <sz val="10"/>
      <color indexed="10"/>
      <name val="Arial"/>
      <family val="2"/>
    </font>
    <font>
      <b/>
      <i/>
      <sz val="11"/>
      <color indexed="10"/>
      <name val="Arial"/>
      <family val="2"/>
    </font>
    <font>
      <i/>
      <sz val="10"/>
      <color indexed="10"/>
      <name val="Arial"/>
      <family val="2"/>
    </font>
    <font>
      <b/>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14"/>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medium"/>
      <right>
        <color indexed="63"/>
      </right>
      <top style="medium"/>
      <bottom style="thin"/>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color indexed="63"/>
      </left>
      <right style="medium">
        <color indexed="10"/>
      </right>
      <top>
        <color indexed="63"/>
      </top>
      <bottom>
        <color indexed="63"/>
      </bottom>
    </border>
    <border>
      <left style="medium">
        <color indexed="10"/>
      </left>
      <right>
        <color indexed="63"/>
      </right>
      <top>
        <color indexed="63"/>
      </top>
      <bottom>
        <color indexed="63"/>
      </bottom>
    </border>
    <border>
      <left>
        <color indexed="63"/>
      </left>
      <right>
        <color indexed="63"/>
      </right>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color indexed="63"/>
      </top>
      <bottom style="thin"/>
    </border>
    <border>
      <left style="thin"/>
      <right style="medium"/>
      <top style="thin"/>
      <bottom style="medium"/>
    </border>
    <border>
      <left style="medium">
        <color indexed="10"/>
      </left>
      <right>
        <color indexed="63"/>
      </right>
      <top>
        <color indexed="63"/>
      </top>
      <bottom style="medium">
        <color indexed="10"/>
      </bottom>
    </border>
    <border>
      <left>
        <color indexed="63"/>
      </left>
      <right style="medium">
        <color indexed="10"/>
      </right>
      <top>
        <color indexed="63"/>
      </top>
      <bottom style="medium">
        <color indexed="10"/>
      </bottom>
    </border>
    <border>
      <left style="medium">
        <color indexed="10"/>
      </left>
      <right>
        <color indexed="63"/>
      </right>
      <top style="medium">
        <color indexed="10"/>
      </top>
      <bottom>
        <color indexed="63"/>
      </bottom>
    </border>
    <border>
      <left>
        <color indexed="63"/>
      </left>
      <right style="medium">
        <color indexed="10"/>
      </right>
      <top style="medium">
        <color indexed="10"/>
      </top>
      <bottom>
        <color indexed="63"/>
      </bottom>
    </border>
    <border>
      <left>
        <color indexed="63"/>
      </left>
      <right>
        <color indexed="63"/>
      </right>
      <top style="thin"/>
      <bottom>
        <color indexed="63"/>
      </bottom>
    </border>
    <border>
      <left style="medium"/>
      <right>
        <color indexed="63"/>
      </right>
      <top style="thin"/>
      <bottom style="medium"/>
    </border>
    <border>
      <left>
        <color indexed="63"/>
      </left>
      <right style="medium"/>
      <top style="thin"/>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13" fillId="0" borderId="0" applyNumberFormat="0" applyFill="0" applyBorder="0" applyAlignment="0" applyProtection="0"/>
    <xf numFmtId="0" fontId="60" fillId="29" borderId="0" applyNumberFormat="0" applyBorder="0" applyAlignment="0" applyProtection="0"/>
    <xf numFmtId="0" fontId="61" fillId="0" borderId="3" applyNumberFormat="0" applyFill="0" applyAlignment="0" applyProtection="0"/>
    <xf numFmtId="0" fontId="62" fillId="0" borderId="4" applyNumberFormat="0" applyFill="0" applyAlignment="0" applyProtection="0"/>
    <xf numFmtId="0" fontId="63" fillId="0" borderId="5" applyNumberFormat="0" applyFill="0" applyAlignment="0" applyProtection="0"/>
    <xf numFmtId="0" fontId="63" fillId="0" borderId="0" applyNumberFormat="0" applyFill="0" applyBorder="0" applyAlignment="0" applyProtection="0"/>
    <xf numFmtId="0" fontId="14" fillId="0" borderId="0" applyNumberFormat="0" applyFill="0" applyBorder="0" applyAlignment="0" applyProtection="0"/>
    <xf numFmtId="0" fontId="64" fillId="30" borderId="1" applyNumberFormat="0" applyAlignment="0" applyProtection="0"/>
    <xf numFmtId="0" fontId="65" fillId="0" borderId="6" applyNumberFormat="0" applyFill="0" applyAlignment="0" applyProtection="0"/>
    <xf numFmtId="0" fontId="66" fillId="31" borderId="0" applyNumberFormat="0" applyBorder="0" applyAlignment="0" applyProtection="0"/>
    <xf numFmtId="0" fontId="0" fillId="32" borderId="7" applyNumberFormat="0" applyFont="0" applyAlignment="0" applyProtection="0"/>
    <xf numFmtId="0" fontId="67" fillId="27" borderId="8" applyNumberFormat="0" applyAlignment="0" applyProtection="0"/>
    <xf numFmtId="9" fontId="0" fillId="0" borderId="0" applyFont="0" applyFill="0" applyBorder="0" applyAlignment="0" applyProtection="0"/>
    <xf numFmtId="0" fontId="68" fillId="0" borderId="0" applyNumberFormat="0" applyFill="0" applyBorder="0" applyAlignment="0" applyProtection="0"/>
    <xf numFmtId="0" fontId="69" fillId="0" borderId="9" applyNumberFormat="0" applyFill="0" applyAlignment="0" applyProtection="0"/>
    <xf numFmtId="0" fontId="70" fillId="0" borderId="0" applyNumberFormat="0" applyFill="0" applyBorder="0" applyAlignment="0" applyProtection="0"/>
  </cellStyleXfs>
  <cellXfs count="223">
    <xf numFmtId="0" fontId="0" fillId="0" borderId="0" xfId="0" applyAlignment="1">
      <alignment/>
    </xf>
    <xf numFmtId="0" fontId="0" fillId="33" borderId="10" xfId="0" applyFill="1" applyBorder="1" applyAlignment="1">
      <alignment/>
    </xf>
    <xf numFmtId="3" fontId="1" fillId="0" borderId="10" xfId="0" applyNumberFormat="1" applyFont="1" applyFill="1" applyBorder="1" applyAlignment="1" applyProtection="1">
      <alignment/>
      <protection locked="0"/>
    </xf>
    <xf numFmtId="0" fontId="0" fillId="33" borderId="0" xfId="0" applyFill="1" applyAlignment="1">
      <alignment/>
    </xf>
    <xf numFmtId="0" fontId="8" fillId="33" borderId="0" xfId="0" applyFont="1" applyFill="1" applyAlignment="1">
      <alignment/>
    </xf>
    <xf numFmtId="0" fontId="5" fillId="33" borderId="0" xfId="0" applyFont="1" applyFill="1" applyAlignment="1">
      <alignment/>
    </xf>
    <xf numFmtId="0" fontId="6" fillId="33" borderId="0" xfId="0" applyFont="1" applyFill="1" applyAlignment="1">
      <alignment wrapText="1"/>
    </xf>
    <xf numFmtId="0" fontId="0" fillId="33" borderId="0" xfId="0" applyFill="1" applyAlignment="1">
      <alignment wrapText="1"/>
    </xf>
    <xf numFmtId="0" fontId="4" fillId="33" borderId="10" xfId="0" applyFont="1" applyFill="1" applyBorder="1" applyAlignment="1">
      <alignment horizontal="center"/>
    </xf>
    <xf numFmtId="0" fontId="3" fillId="33" borderId="10" xfId="0" applyFont="1" applyFill="1" applyBorder="1" applyAlignment="1">
      <alignment/>
    </xf>
    <xf numFmtId="0" fontId="7" fillId="33" borderId="10" xfId="0" applyFont="1" applyFill="1" applyBorder="1" applyAlignment="1">
      <alignment horizontal="right"/>
    </xf>
    <xf numFmtId="0" fontId="4" fillId="33" borderId="11" xfId="0" applyFont="1" applyFill="1" applyBorder="1" applyAlignment="1">
      <alignment horizontal="center"/>
    </xf>
    <xf numFmtId="0" fontId="7" fillId="33" borderId="0" xfId="0" applyFont="1" applyFill="1" applyAlignment="1">
      <alignment/>
    </xf>
    <xf numFmtId="0" fontId="4" fillId="33" borderId="12" xfId="0" applyFont="1" applyFill="1" applyBorder="1" applyAlignment="1">
      <alignment horizontal="center"/>
    </xf>
    <xf numFmtId="0" fontId="3" fillId="33" borderId="13" xfId="0" applyFont="1" applyFill="1" applyBorder="1" applyAlignment="1">
      <alignment/>
    </xf>
    <xf numFmtId="0" fontId="0" fillId="33" borderId="14" xfId="0" applyFill="1" applyBorder="1" applyAlignment="1">
      <alignment/>
    </xf>
    <xf numFmtId="0" fontId="3" fillId="33" borderId="13" xfId="0" applyFont="1" applyFill="1" applyBorder="1" applyAlignment="1">
      <alignment/>
    </xf>
    <xf numFmtId="0" fontId="0" fillId="33" borderId="15" xfId="0" applyFill="1" applyBorder="1" applyAlignment="1">
      <alignment/>
    </xf>
    <xf numFmtId="0" fontId="0" fillId="33" borderId="14" xfId="0" applyFill="1" applyBorder="1" applyAlignment="1">
      <alignment/>
    </xf>
    <xf numFmtId="0" fontId="5" fillId="33" borderId="0" xfId="0" applyFont="1" applyFill="1" applyBorder="1" applyAlignment="1">
      <alignment/>
    </xf>
    <xf numFmtId="0" fontId="2" fillId="33" borderId="10" xfId="0" applyFont="1" applyFill="1" applyBorder="1" applyAlignment="1">
      <alignment horizontal="center"/>
    </xf>
    <xf numFmtId="166" fontId="1" fillId="0" borderId="10" xfId="0" applyNumberFormat="1" applyFont="1" applyFill="1" applyBorder="1" applyAlignment="1" applyProtection="1">
      <alignment/>
      <protection locked="0"/>
    </xf>
    <xf numFmtId="164" fontId="1" fillId="0" borderId="10" xfId="0" applyNumberFormat="1" applyFont="1" applyFill="1" applyBorder="1" applyAlignment="1" applyProtection="1">
      <alignment/>
      <protection locked="0"/>
    </xf>
    <xf numFmtId="165" fontId="1" fillId="0" borderId="10" xfId="0" applyNumberFormat="1" applyFont="1" applyFill="1" applyBorder="1" applyAlignment="1" applyProtection="1">
      <alignment/>
      <protection locked="0"/>
    </xf>
    <xf numFmtId="0" fontId="3" fillId="0" borderId="0" xfId="0" applyFont="1" applyAlignment="1">
      <alignment/>
    </xf>
    <xf numFmtId="0" fontId="3" fillId="0" borderId="0" xfId="0" applyFont="1" applyBorder="1" applyAlignment="1">
      <alignment/>
    </xf>
    <xf numFmtId="0" fontId="4" fillId="0" borderId="0" xfId="0" applyFont="1" applyBorder="1" applyAlignment="1">
      <alignment horizontal="center"/>
    </xf>
    <xf numFmtId="165" fontId="3" fillId="0" borderId="0" xfId="0" applyNumberFormat="1" applyFont="1" applyBorder="1" applyAlignment="1">
      <alignment horizontal="right"/>
    </xf>
    <xf numFmtId="3" fontId="3" fillId="0" borderId="0" xfId="0" applyNumberFormat="1" applyFont="1" applyBorder="1" applyAlignment="1">
      <alignment horizontal="right"/>
    </xf>
    <xf numFmtId="0" fontId="3" fillId="0" borderId="0" xfId="0" applyFont="1" applyBorder="1" applyAlignment="1" quotePrefix="1">
      <alignment horizontal="right"/>
    </xf>
    <xf numFmtId="0" fontId="9" fillId="0" borderId="0" xfId="0" applyFont="1" applyAlignment="1">
      <alignment/>
    </xf>
    <xf numFmtId="0" fontId="0" fillId="0" borderId="0" xfId="0" applyAlignment="1">
      <alignment wrapText="1"/>
    </xf>
    <xf numFmtId="0" fontId="6" fillId="0" borderId="0" xfId="0" applyFont="1" applyAlignment="1">
      <alignment/>
    </xf>
    <xf numFmtId="0" fontId="0" fillId="0" borderId="0" xfId="0" applyFont="1" applyAlignment="1">
      <alignment/>
    </xf>
    <xf numFmtId="0" fontId="12" fillId="0" borderId="0" xfId="0" applyFont="1" applyAlignment="1">
      <alignment/>
    </xf>
    <xf numFmtId="0" fontId="2" fillId="0" borderId="0" xfId="0" applyFont="1" applyAlignment="1">
      <alignment/>
    </xf>
    <xf numFmtId="0" fontId="1" fillId="0" borderId="0" xfId="0" applyFont="1" applyAlignment="1">
      <alignment/>
    </xf>
    <xf numFmtId="0" fontId="17" fillId="0" borderId="0" xfId="0" applyFont="1" applyAlignment="1">
      <alignment/>
    </xf>
    <xf numFmtId="0" fontId="18" fillId="0" borderId="0" xfId="0" applyFont="1" applyAlignment="1">
      <alignment/>
    </xf>
    <xf numFmtId="0" fontId="1" fillId="0" borderId="0" xfId="0" applyFont="1" applyAlignment="1">
      <alignment/>
    </xf>
    <xf numFmtId="0" fontId="15" fillId="0" borderId="0" xfId="0" applyFont="1" applyAlignment="1">
      <alignment/>
    </xf>
    <xf numFmtId="0" fontId="1" fillId="0" borderId="0" xfId="0" applyFont="1" applyAlignment="1">
      <alignment/>
    </xf>
    <xf numFmtId="0" fontId="5" fillId="33" borderId="0" xfId="0" applyFont="1" applyFill="1" applyAlignment="1">
      <alignment/>
    </xf>
    <xf numFmtId="0" fontId="2" fillId="33" borderId="16" xfId="0" applyFont="1" applyFill="1" applyBorder="1" applyAlignment="1">
      <alignment/>
    </xf>
    <xf numFmtId="0" fontId="0" fillId="33" borderId="17" xfId="0" applyFill="1" applyBorder="1" applyAlignment="1">
      <alignment/>
    </xf>
    <xf numFmtId="0" fontId="0" fillId="33" borderId="18" xfId="0" applyFill="1" applyBorder="1" applyAlignment="1">
      <alignment/>
    </xf>
    <xf numFmtId="0" fontId="0" fillId="0" borderId="19" xfId="0" applyBorder="1" applyAlignment="1" applyProtection="1">
      <alignment/>
      <protection locked="0"/>
    </xf>
    <xf numFmtId="0" fontId="0" fillId="33" borderId="20" xfId="0" applyFill="1" applyBorder="1" applyAlignment="1">
      <alignment/>
    </xf>
    <xf numFmtId="0" fontId="0" fillId="0" borderId="21" xfId="0" applyBorder="1" applyAlignment="1">
      <alignment wrapText="1"/>
    </xf>
    <xf numFmtId="0" fontId="19" fillId="0" borderId="22" xfId="0" applyFont="1" applyBorder="1" applyAlignment="1">
      <alignment wrapText="1"/>
    </xf>
    <xf numFmtId="0" fontId="0" fillId="0" borderId="22" xfId="0" applyFont="1" applyBorder="1" applyAlignment="1">
      <alignment wrapText="1"/>
    </xf>
    <xf numFmtId="0" fontId="2" fillId="0" borderId="22" xfId="0" applyFont="1" applyBorder="1" applyAlignment="1">
      <alignment horizontal="left" vertical="top" wrapText="1" indent="2"/>
    </xf>
    <xf numFmtId="0" fontId="0" fillId="0" borderId="21" xfId="0" applyFont="1" applyBorder="1" applyAlignment="1">
      <alignment horizontal="left" wrapText="1"/>
    </xf>
    <xf numFmtId="0" fontId="0" fillId="0" borderId="21" xfId="0" applyBorder="1" applyAlignment="1">
      <alignment horizontal="left" wrapText="1"/>
    </xf>
    <xf numFmtId="0" fontId="0" fillId="0" borderId="22" xfId="0" applyFont="1" applyBorder="1" applyAlignment="1">
      <alignment horizontal="left" wrapText="1" indent="4"/>
    </xf>
    <xf numFmtId="0" fontId="0" fillId="0" borderId="0" xfId="0" applyFill="1" applyAlignment="1">
      <alignment/>
    </xf>
    <xf numFmtId="0" fontId="3" fillId="0" borderId="0" xfId="0" applyFont="1" applyBorder="1" applyAlignment="1">
      <alignment horizontal="center"/>
    </xf>
    <xf numFmtId="3" fontId="3" fillId="0" borderId="0" xfId="0" applyNumberFormat="1" applyFont="1" applyBorder="1" applyAlignment="1">
      <alignment horizontal="center"/>
    </xf>
    <xf numFmtId="165" fontId="3" fillId="0" borderId="0" xfId="0" applyNumberFormat="1" applyFont="1" applyBorder="1" applyAlignment="1">
      <alignment horizontal="center"/>
    </xf>
    <xf numFmtId="164" fontId="3" fillId="0" borderId="0" xfId="0" applyNumberFormat="1" applyFont="1" applyBorder="1" applyAlignment="1">
      <alignment horizontal="center"/>
    </xf>
    <xf numFmtId="167" fontId="5" fillId="33" borderId="0" xfId="0" applyNumberFormat="1" applyFont="1" applyFill="1" applyAlignment="1">
      <alignment horizontal="left"/>
    </xf>
    <xf numFmtId="0" fontId="22" fillId="33" borderId="0" xfId="0" applyFont="1" applyFill="1" applyAlignment="1">
      <alignment/>
    </xf>
    <xf numFmtId="0" fontId="21" fillId="0" borderId="0" xfId="0" applyFont="1" applyBorder="1" applyAlignment="1">
      <alignment horizontal="center"/>
    </xf>
    <xf numFmtId="0" fontId="0" fillId="0" borderId="0" xfId="0" applyBorder="1" applyAlignment="1">
      <alignment/>
    </xf>
    <xf numFmtId="0" fontId="21" fillId="0" borderId="0" xfId="0" applyFont="1" applyBorder="1" applyAlignment="1">
      <alignment/>
    </xf>
    <xf numFmtId="0" fontId="3" fillId="0" borderId="23" xfId="0" applyFont="1" applyBorder="1" applyAlignment="1">
      <alignment/>
    </xf>
    <xf numFmtId="0" fontId="3" fillId="0" borderId="17" xfId="0" applyFont="1" applyBorder="1" applyAlignment="1">
      <alignment/>
    </xf>
    <xf numFmtId="0" fontId="3" fillId="0" borderId="24" xfId="0" applyFont="1" applyBorder="1" applyAlignment="1">
      <alignment/>
    </xf>
    <xf numFmtId="0" fontId="3" fillId="0" borderId="25" xfId="0" applyFont="1" applyBorder="1" applyAlignment="1">
      <alignment/>
    </xf>
    <xf numFmtId="0" fontId="10" fillId="0" borderId="25" xfId="0" applyFont="1" applyBorder="1" applyAlignment="1">
      <alignment/>
    </xf>
    <xf numFmtId="0" fontId="4" fillId="0" borderId="24" xfId="0" applyFont="1" applyBorder="1" applyAlignment="1">
      <alignment horizontal="center"/>
    </xf>
    <xf numFmtId="0" fontId="21" fillId="0" borderId="24" xfId="0" applyFont="1" applyBorder="1" applyAlignment="1">
      <alignment/>
    </xf>
    <xf numFmtId="0" fontId="21" fillId="0" borderId="24" xfId="0" applyFont="1" applyBorder="1" applyAlignment="1">
      <alignment horizontal="center"/>
    </xf>
    <xf numFmtId="0" fontId="3" fillId="0" borderId="25" xfId="0" applyFont="1" applyBorder="1" applyAlignment="1">
      <alignment horizontal="left" indent="1"/>
    </xf>
    <xf numFmtId="3" fontId="3" fillId="0" borderId="24" xfId="0" applyNumberFormat="1" applyFont="1" applyBorder="1" applyAlignment="1">
      <alignment horizontal="center"/>
    </xf>
    <xf numFmtId="0" fontId="3" fillId="0" borderId="24" xfId="0" applyFont="1" applyBorder="1" applyAlignment="1">
      <alignment horizontal="center"/>
    </xf>
    <xf numFmtId="165" fontId="3" fillId="0" borderId="24" xfId="0" applyNumberFormat="1" applyFont="1" applyBorder="1" applyAlignment="1">
      <alignment horizontal="center"/>
    </xf>
    <xf numFmtId="164" fontId="3" fillId="0" borderId="24" xfId="0" applyNumberFormat="1" applyFont="1" applyBorder="1" applyAlignment="1">
      <alignment horizontal="center"/>
    </xf>
    <xf numFmtId="0" fontId="3" fillId="0" borderId="26" xfId="0" applyFont="1" applyBorder="1" applyAlignment="1">
      <alignment/>
    </xf>
    <xf numFmtId="0" fontId="3" fillId="0" borderId="27" xfId="0" applyFont="1" applyBorder="1" applyAlignment="1">
      <alignment/>
    </xf>
    <xf numFmtId="0" fontId="3" fillId="0" borderId="28" xfId="0" applyFont="1" applyBorder="1" applyAlignment="1">
      <alignment/>
    </xf>
    <xf numFmtId="0" fontId="23" fillId="0" borderId="25" xfId="0" applyFont="1" applyBorder="1" applyAlignment="1">
      <alignment/>
    </xf>
    <xf numFmtId="0" fontId="7" fillId="33" borderId="0" xfId="0" applyFont="1" applyFill="1" applyBorder="1" applyAlignment="1">
      <alignment horizontal="right"/>
    </xf>
    <xf numFmtId="0" fontId="3" fillId="0" borderId="25" xfId="0" applyFont="1" applyBorder="1" applyAlignment="1">
      <alignment horizontal="left" wrapText="1" indent="1"/>
    </xf>
    <xf numFmtId="0" fontId="11" fillId="0" borderId="29" xfId="0" applyFont="1" applyBorder="1" applyAlignment="1">
      <alignment/>
    </xf>
    <xf numFmtId="0" fontId="24" fillId="0" borderId="0" xfId="0" applyNumberFormat="1" applyFont="1" applyFill="1" applyAlignment="1">
      <alignment/>
    </xf>
    <xf numFmtId="0" fontId="24" fillId="0" borderId="0" xfId="0" applyNumberFormat="1" applyFont="1" applyFill="1" applyAlignment="1">
      <alignment horizontal="left"/>
    </xf>
    <xf numFmtId="14" fontId="25" fillId="0" borderId="0" xfId="0" applyNumberFormat="1" applyFont="1" applyFill="1" applyAlignment="1">
      <alignment horizontal="left"/>
    </xf>
    <xf numFmtId="0" fontId="27" fillId="0" borderId="0" xfId="0" applyFont="1" applyFill="1" applyAlignment="1">
      <alignment horizontal="center"/>
    </xf>
    <xf numFmtId="0" fontId="0" fillId="0" borderId="0" xfId="0" applyFill="1" applyAlignment="1" quotePrefix="1">
      <alignment horizontal="right"/>
    </xf>
    <xf numFmtId="0" fontId="0" fillId="0" borderId="10" xfId="0" applyFill="1" applyBorder="1" applyAlignment="1" applyProtection="1">
      <alignment/>
      <protection locked="0"/>
    </xf>
    <xf numFmtId="0" fontId="0" fillId="0" borderId="0" xfId="0" applyFill="1" applyAlignment="1">
      <alignment vertical="top" wrapText="1"/>
    </xf>
    <xf numFmtId="0" fontId="0" fillId="0" borderId="10" xfId="0" applyFill="1" applyBorder="1" applyAlignment="1" applyProtection="1">
      <alignment vertical="center"/>
      <protection locked="0"/>
    </xf>
    <xf numFmtId="0" fontId="0" fillId="0" borderId="0" xfId="0" applyFill="1" applyAlignment="1">
      <alignment vertical="center"/>
    </xf>
    <xf numFmtId="0" fontId="0" fillId="0" borderId="0" xfId="0" applyFill="1" applyAlignment="1">
      <alignment horizontal="left"/>
    </xf>
    <xf numFmtId="0" fontId="29" fillId="33" borderId="10" xfId="0" applyFont="1" applyFill="1" applyBorder="1" applyAlignment="1">
      <alignment/>
    </xf>
    <xf numFmtId="0" fontId="29" fillId="0" borderId="0" xfId="0" applyFont="1" applyFill="1" applyAlignment="1">
      <alignment/>
    </xf>
    <xf numFmtId="0" fontId="0" fillId="0" borderId="0" xfId="0" applyFill="1" applyAlignment="1" quotePrefix="1">
      <alignment horizontal="right" vertical="center"/>
    </xf>
    <xf numFmtId="0" fontId="25" fillId="33" borderId="29" xfId="0" applyFont="1" applyFill="1" applyBorder="1" applyAlignment="1">
      <alignment horizontal="center"/>
    </xf>
    <xf numFmtId="0" fontId="25" fillId="33" borderId="25" xfId="0" applyFont="1" applyFill="1" applyBorder="1" applyAlignment="1">
      <alignment vertical="center" wrapText="1"/>
    </xf>
    <xf numFmtId="0" fontId="0" fillId="33" borderId="24" xfId="0" applyFill="1" applyBorder="1" applyAlignment="1">
      <alignment/>
    </xf>
    <xf numFmtId="0" fontId="0" fillId="33" borderId="25" xfId="0" applyFill="1" applyBorder="1" applyAlignment="1">
      <alignment/>
    </xf>
    <xf numFmtId="0" fontId="0" fillId="0" borderId="19" xfId="0" applyFill="1" applyBorder="1" applyAlignment="1" applyProtection="1">
      <alignment/>
      <protection locked="0"/>
    </xf>
    <xf numFmtId="0" fontId="29" fillId="33" borderId="0" xfId="0" applyFont="1" applyFill="1" applyAlignment="1">
      <alignment/>
    </xf>
    <xf numFmtId="0" fontId="27" fillId="0" borderId="0" xfId="0" applyFont="1" applyFill="1" applyAlignment="1">
      <alignment/>
    </xf>
    <xf numFmtId="0" fontId="25" fillId="0" borderId="30" xfId="0" applyFont="1" applyFill="1" applyBorder="1" applyAlignment="1">
      <alignment horizontal="center" vertical="top" wrapText="1"/>
    </xf>
    <xf numFmtId="0" fontId="30" fillId="33" borderId="0" xfId="0" applyFont="1" applyFill="1" applyAlignment="1">
      <alignment horizontal="center"/>
    </xf>
    <xf numFmtId="0" fontId="0" fillId="0" borderId="0" xfId="0" applyFill="1" applyAlignment="1" quotePrefix="1">
      <alignment horizontal="left"/>
    </xf>
    <xf numFmtId="0" fontId="31" fillId="33" borderId="0" xfId="0" applyFont="1" applyFill="1" applyAlignment="1">
      <alignment/>
    </xf>
    <xf numFmtId="0" fontId="29" fillId="0" borderId="0" xfId="0" applyFont="1" applyFill="1" applyAlignment="1" quotePrefix="1">
      <alignment horizontal="right"/>
    </xf>
    <xf numFmtId="0" fontId="0" fillId="34" borderId="10" xfId="0" applyFill="1" applyBorder="1" applyAlignment="1">
      <alignment/>
    </xf>
    <xf numFmtId="0" fontId="29" fillId="33" borderId="10" xfId="0" applyFont="1" applyFill="1" applyBorder="1" applyAlignment="1">
      <alignment vertical="center"/>
    </xf>
    <xf numFmtId="0" fontId="28" fillId="0" borderId="0" xfId="0" applyFont="1" applyFill="1" applyAlignment="1">
      <alignment/>
    </xf>
    <xf numFmtId="0" fontId="28" fillId="0" borderId="0" xfId="0" applyFont="1" applyFill="1" applyAlignment="1">
      <alignment horizontal="left"/>
    </xf>
    <xf numFmtId="0" fontId="0" fillId="0" borderId="0" xfId="0" applyFont="1" applyAlignment="1">
      <alignment/>
    </xf>
    <xf numFmtId="0" fontId="2" fillId="0" borderId="0" xfId="0" applyFont="1" applyAlignment="1">
      <alignment/>
    </xf>
    <xf numFmtId="0" fontId="0" fillId="0" borderId="0" xfId="0" applyFont="1" applyAlignment="1">
      <alignment wrapText="1"/>
    </xf>
    <xf numFmtId="49" fontId="2" fillId="0" borderId="0" xfId="0" applyNumberFormat="1" applyFont="1" applyAlignment="1">
      <alignment horizontal="left" vertical="top"/>
    </xf>
    <xf numFmtId="49" fontId="0" fillId="0" borderId="0" xfId="0" applyNumberFormat="1" applyFont="1" applyAlignment="1">
      <alignment horizontal="left" vertical="top" wrapText="1"/>
    </xf>
    <xf numFmtId="49" fontId="0" fillId="0" borderId="0" xfId="0" applyNumberFormat="1" applyFont="1" applyFill="1" applyAlignment="1">
      <alignment horizontal="left" vertical="top" wrapText="1"/>
    </xf>
    <xf numFmtId="0" fontId="22" fillId="0" borderId="0" xfId="0" applyFont="1" applyAlignment="1">
      <alignment/>
    </xf>
    <xf numFmtId="0" fontId="12" fillId="0" borderId="0" xfId="0" applyFont="1" applyAlignment="1">
      <alignment/>
    </xf>
    <xf numFmtId="0" fontId="2" fillId="0" borderId="0" xfId="0" applyFont="1" applyAlignment="1">
      <alignment vertical="top"/>
    </xf>
    <xf numFmtId="0" fontId="2" fillId="0" borderId="0" xfId="0" applyFont="1" applyAlignment="1">
      <alignment horizontal="left"/>
    </xf>
    <xf numFmtId="0" fontId="0" fillId="0" borderId="0" xfId="0" applyFont="1" applyAlignment="1">
      <alignment vertical="top" wrapText="1"/>
    </xf>
    <xf numFmtId="49" fontId="2" fillId="0" borderId="0" xfId="0" applyNumberFormat="1" applyFont="1" applyAlignment="1">
      <alignment horizontal="left" wrapText="1"/>
    </xf>
    <xf numFmtId="0" fontId="8" fillId="0" borderId="0" xfId="0" applyFont="1" applyAlignment="1">
      <alignment vertical="top"/>
    </xf>
    <xf numFmtId="0" fontId="4" fillId="0" borderId="25" xfId="0" applyFont="1" applyBorder="1" applyAlignment="1">
      <alignment/>
    </xf>
    <xf numFmtId="2" fontId="3" fillId="0" borderId="0" xfId="0" applyNumberFormat="1" applyFont="1" applyBorder="1" applyAlignment="1">
      <alignment horizontal="center"/>
    </xf>
    <xf numFmtId="4" fontId="3" fillId="0" borderId="0" xfId="0" applyNumberFormat="1" applyFont="1" applyBorder="1" applyAlignment="1">
      <alignment horizontal="center"/>
    </xf>
    <xf numFmtId="0" fontId="16" fillId="33" borderId="10" xfId="0" applyFont="1" applyFill="1" applyBorder="1" applyAlignment="1">
      <alignment horizontal="center" wrapText="1"/>
    </xf>
    <xf numFmtId="0" fontId="3" fillId="33" borderId="0" xfId="0" applyFont="1" applyFill="1" applyBorder="1" applyAlignment="1">
      <alignment wrapText="1"/>
    </xf>
    <xf numFmtId="165" fontId="1" fillId="33" borderId="0" xfId="0" applyNumberFormat="1" applyFont="1" applyFill="1" applyBorder="1" applyAlignment="1" applyProtection="1">
      <alignment/>
      <protection locked="0"/>
    </xf>
    <xf numFmtId="0" fontId="23" fillId="33" borderId="0" xfId="0" applyFont="1" applyFill="1" applyBorder="1" applyAlignment="1">
      <alignment wrapText="1"/>
    </xf>
    <xf numFmtId="0" fontId="3" fillId="33" borderId="0" xfId="0" applyFont="1" applyFill="1" applyBorder="1" applyAlignment="1">
      <alignment wrapText="1"/>
    </xf>
    <xf numFmtId="0" fontId="7" fillId="33" borderId="10" xfId="0" applyFont="1" applyFill="1" applyBorder="1" applyAlignment="1">
      <alignment horizontal="right" wrapText="1"/>
    </xf>
    <xf numFmtId="0" fontId="3" fillId="33" borderId="13" xfId="0" applyFont="1" applyFill="1" applyBorder="1" applyAlignment="1">
      <alignment/>
    </xf>
    <xf numFmtId="0" fontId="2" fillId="0" borderId="0" xfId="0" applyFont="1" applyAlignment="1">
      <alignment horizontal="left" wrapText="1"/>
    </xf>
    <xf numFmtId="0" fontId="0" fillId="33" borderId="0" xfId="0" applyFill="1" applyBorder="1" applyAlignment="1">
      <alignment wrapText="1"/>
    </xf>
    <xf numFmtId="0" fontId="3" fillId="33" borderId="10" xfId="0" applyFont="1" applyFill="1" applyBorder="1" applyAlignment="1">
      <alignment/>
    </xf>
    <xf numFmtId="0" fontId="11" fillId="0" borderId="0" xfId="0" applyFont="1" applyAlignment="1">
      <alignment horizontal="left" wrapText="1"/>
    </xf>
    <xf numFmtId="0" fontId="0" fillId="33" borderId="0" xfId="0" applyFill="1" applyBorder="1" applyAlignment="1">
      <alignment/>
    </xf>
    <xf numFmtId="0" fontId="3" fillId="33" borderId="10" xfId="0" applyFont="1" applyFill="1" applyBorder="1" applyAlignment="1">
      <alignment wrapText="1"/>
    </xf>
    <xf numFmtId="2" fontId="1" fillId="0" borderId="10" xfId="0" applyNumberFormat="1" applyFont="1" applyFill="1" applyBorder="1" applyAlignment="1" applyProtection="1">
      <alignment/>
      <protection locked="0"/>
    </xf>
    <xf numFmtId="0" fontId="0" fillId="33" borderId="0" xfId="0" applyFill="1" applyAlignment="1">
      <alignment horizontal="left"/>
    </xf>
    <xf numFmtId="49" fontId="71" fillId="0" borderId="0" xfId="0" applyNumberFormat="1" applyFont="1" applyAlignment="1">
      <alignment horizontal="left" vertical="top" wrapText="1"/>
    </xf>
    <xf numFmtId="0" fontId="72" fillId="0" borderId="0" xfId="0" applyFont="1" applyAlignment="1">
      <alignment vertical="top"/>
    </xf>
    <xf numFmtId="14" fontId="0" fillId="0" borderId="31" xfId="0" applyNumberFormat="1" applyBorder="1" applyAlignment="1" applyProtection="1">
      <alignment/>
      <protection locked="0"/>
    </xf>
    <xf numFmtId="0" fontId="0" fillId="0" borderId="0" xfId="0" applyFont="1" applyFill="1" applyAlignment="1">
      <alignment vertical="top" wrapText="1"/>
    </xf>
    <xf numFmtId="0" fontId="0" fillId="0" borderId="0" xfId="0" applyFont="1" applyFill="1" applyAlignment="1">
      <alignment wrapText="1"/>
    </xf>
    <xf numFmtId="0" fontId="0" fillId="0" borderId="0" xfId="0" applyFont="1" applyAlignment="1">
      <alignment vertical="top" wrapText="1"/>
    </xf>
    <xf numFmtId="0" fontId="0" fillId="0" borderId="0" xfId="0" applyFont="1" applyAlignment="1">
      <alignment wrapText="1"/>
    </xf>
    <xf numFmtId="0" fontId="20" fillId="33" borderId="0" xfId="0" applyFont="1" applyFill="1" applyBorder="1" applyAlignment="1">
      <alignment/>
    </xf>
    <xf numFmtId="0" fontId="1" fillId="33" borderId="0" xfId="0" applyFont="1" applyFill="1" applyBorder="1" applyAlignment="1">
      <alignment/>
    </xf>
    <xf numFmtId="0" fontId="0" fillId="0" borderId="22" xfId="0" applyFont="1" applyBorder="1" applyAlignment="1">
      <alignment wrapText="1"/>
    </xf>
    <xf numFmtId="0" fontId="0" fillId="0" borderId="21" xfId="0" applyBorder="1" applyAlignment="1">
      <alignment wrapText="1"/>
    </xf>
    <xf numFmtId="0" fontId="20" fillId="0" borderId="32" xfId="0" applyFont="1" applyFill="1" applyBorder="1" applyAlignment="1">
      <alignment/>
    </xf>
    <xf numFmtId="0" fontId="1" fillId="0" borderId="33" xfId="0" applyFont="1" applyBorder="1" applyAlignment="1">
      <alignment/>
    </xf>
    <xf numFmtId="0" fontId="9" fillId="33" borderId="0" xfId="0" applyFont="1" applyFill="1" applyAlignment="1">
      <alignment/>
    </xf>
    <xf numFmtId="0" fontId="0" fillId="0" borderId="0" xfId="0" applyAlignment="1">
      <alignment/>
    </xf>
    <xf numFmtId="0" fontId="5" fillId="0" borderId="34" xfId="0" applyFont="1" applyBorder="1" applyAlignment="1">
      <alignment horizontal="center" wrapText="1"/>
    </xf>
    <xf numFmtId="0" fontId="0" fillId="0" borderId="35" xfId="0" applyBorder="1" applyAlignment="1">
      <alignment wrapText="1"/>
    </xf>
    <xf numFmtId="0" fontId="5" fillId="0" borderId="22" xfId="0" applyFont="1" applyBorder="1" applyAlignment="1">
      <alignment horizontal="center" wrapText="1"/>
    </xf>
    <xf numFmtId="0" fontId="0" fillId="0" borderId="0" xfId="0" applyFont="1" applyAlignment="1">
      <alignment horizontal="left" wrapText="1"/>
    </xf>
    <xf numFmtId="0" fontId="32" fillId="0" borderId="0" xfId="0" applyFont="1" applyAlignment="1">
      <alignment horizontal="left" wrapText="1"/>
    </xf>
    <xf numFmtId="0" fontId="8" fillId="0" borderId="0" xfId="0" applyFont="1" applyAlignment="1">
      <alignment horizontal="left" vertical="top" wrapText="1"/>
    </xf>
    <xf numFmtId="0" fontId="6" fillId="33" borderId="0" xfId="0" applyFont="1" applyFill="1" applyAlignment="1">
      <alignment wrapText="1"/>
    </xf>
    <xf numFmtId="0" fontId="3" fillId="33" borderId="15" xfId="0" applyFont="1" applyFill="1" applyBorder="1" applyAlignment="1">
      <alignment horizontal="left" vertical="top" wrapText="1"/>
    </xf>
    <xf numFmtId="0" fontId="3" fillId="33" borderId="14" xfId="0" applyFont="1" applyFill="1" applyBorder="1" applyAlignment="1">
      <alignment horizontal="left" vertical="top" wrapText="1"/>
    </xf>
    <xf numFmtId="0" fontId="3" fillId="33" borderId="13" xfId="0" applyFont="1" applyFill="1" applyBorder="1" applyAlignment="1">
      <alignment wrapText="1"/>
    </xf>
    <xf numFmtId="0" fontId="3" fillId="33" borderId="15" xfId="0" applyFont="1" applyFill="1" applyBorder="1" applyAlignment="1">
      <alignment wrapText="1"/>
    </xf>
    <xf numFmtId="0" fontId="3" fillId="33" borderId="14" xfId="0" applyFont="1" applyFill="1" applyBorder="1" applyAlignment="1">
      <alignment wrapText="1"/>
    </xf>
    <xf numFmtId="0" fontId="3" fillId="33" borderId="13" xfId="0" applyFont="1" applyFill="1" applyBorder="1" applyAlignment="1">
      <alignment horizontal="left" wrapText="1"/>
    </xf>
    <xf numFmtId="0" fontId="3" fillId="33" borderId="15" xfId="0" applyFont="1" applyFill="1" applyBorder="1" applyAlignment="1">
      <alignment horizontal="left" wrapText="1"/>
    </xf>
    <xf numFmtId="0" fontId="3" fillId="33" borderId="14" xfId="0" applyFont="1" applyFill="1" applyBorder="1" applyAlignment="1">
      <alignment horizontal="left" wrapText="1"/>
    </xf>
    <xf numFmtId="0" fontId="23" fillId="33" borderId="13" xfId="0" applyFont="1" applyFill="1" applyBorder="1" applyAlignment="1">
      <alignment horizontal="left" wrapText="1"/>
    </xf>
    <xf numFmtId="0" fontId="23" fillId="33" borderId="15" xfId="0" applyFont="1" applyFill="1" applyBorder="1" applyAlignment="1">
      <alignment horizontal="left" wrapText="1"/>
    </xf>
    <xf numFmtId="0" fontId="0" fillId="33" borderId="0" xfId="0" applyFill="1" applyAlignment="1">
      <alignment wrapText="1"/>
    </xf>
    <xf numFmtId="0" fontId="3" fillId="33" borderId="13" xfId="0" applyFont="1" applyFill="1" applyBorder="1" applyAlignment="1">
      <alignment horizontal="left"/>
    </xf>
    <xf numFmtId="0" fontId="3" fillId="33" borderId="15" xfId="0" applyFont="1" applyFill="1" applyBorder="1" applyAlignment="1">
      <alignment horizontal="left"/>
    </xf>
    <xf numFmtId="0" fontId="3" fillId="33" borderId="14" xfId="0" applyFont="1" applyFill="1" applyBorder="1" applyAlignment="1">
      <alignment horizontal="left"/>
    </xf>
    <xf numFmtId="0" fontId="23" fillId="33" borderId="0" xfId="0" applyFont="1" applyFill="1" applyBorder="1" applyAlignment="1">
      <alignment horizontal="left" wrapText="1"/>
    </xf>
    <xf numFmtId="0" fontId="6" fillId="33" borderId="36" xfId="0" applyFont="1" applyFill="1" applyBorder="1" applyAlignment="1">
      <alignment horizontal="left" vertical="top" wrapText="1"/>
    </xf>
    <xf numFmtId="0" fontId="6" fillId="33" borderId="0" xfId="0" applyFont="1" applyFill="1" applyAlignment="1">
      <alignment horizontal="center"/>
    </xf>
    <xf numFmtId="0" fontId="3" fillId="33" borderId="13" xfId="0" applyFont="1" applyFill="1" applyBorder="1" applyAlignment="1">
      <alignment wrapText="1"/>
    </xf>
    <xf numFmtId="0" fontId="0" fillId="33" borderId="15" xfId="0" applyFill="1" applyBorder="1" applyAlignment="1">
      <alignment wrapText="1"/>
    </xf>
    <xf numFmtId="0" fontId="0" fillId="33" borderId="14" xfId="0" applyFill="1" applyBorder="1" applyAlignment="1">
      <alignment wrapText="1"/>
    </xf>
    <xf numFmtId="0" fontId="6" fillId="33" borderId="0" xfId="0" applyFont="1" applyFill="1" applyAlignment="1">
      <alignment vertical="top" wrapText="1"/>
    </xf>
    <xf numFmtId="0" fontId="0" fillId="33" borderId="0" xfId="0" applyFill="1" applyAlignment="1">
      <alignment vertical="top" wrapText="1"/>
    </xf>
    <xf numFmtId="3" fontId="0" fillId="0" borderId="13" xfId="0" applyNumberFormat="1" applyFont="1" applyFill="1" applyBorder="1" applyAlignment="1" applyProtection="1">
      <alignment horizontal="left" wrapText="1"/>
      <protection locked="0"/>
    </xf>
    <xf numFmtId="3" fontId="0" fillId="0" borderId="15" xfId="0" applyNumberFormat="1" applyFont="1" applyFill="1" applyBorder="1" applyAlignment="1" applyProtection="1">
      <alignment horizontal="left" wrapText="1"/>
      <protection locked="0"/>
    </xf>
    <xf numFmtId="3" fontId="0" fillId="0" borderId="14" xfId="0" applyNumberFormat="1" applyFont="1" applyFill="1" applyBorder="1" applyAlignment="1" applyProtection="1">
      <alignment horizontal="left" wrapText="1"/>
      <protection locked="0"/>
    </xf>
    <xf numFmtId="3" fontId="0" fillId="0" borderId="13" xfId="0" applyNumberFormat="1" applyFont="1" applyFill="1" applyBorder="1" applyAlignment="1" applyProtection="1">
      <alignment horizontal="center" wrapText="1"/>
      <protection locked="0"/>
    </xf>
    <xf numFmtId="3" fontId="0" fillId="0" borderId="15" xfId="0" applyNumberFormat="1" applyFont="1" applyFill="1" applyBorder="1" applyAlignment="1" applyProtection="1">
      <alignment horizontal="center" wrapText="1"/>
      <protection locked="0"/>
    </xf>
    <xf numFmtId="3" fontId="0" fillId="0" borderId="14" xfId="0" applyNumberFormat="1" applyFont="1" applyFill="1" applyBorder="1" applyAlignment="1" applyProtection="1">
      <alignment horizontal="center" wrapText="1"/>
      <protection locked="0"/>
    </xf>
    <xf numFmtId="0" fontId="0" fillId="33" borderId="0" xfId="0" applyFont="1" applyFill="1" applyAlignment="1">
      <alignment wrapText="1"/>
    </xf>
    <xf numFmtId="0" fontId="23" fillId="33" borderId="30" xfId="0" applyFont="1" applyFill="1" applyBorder="1" applyAlignment="1">
      <alignment horizontal="left" wrapText="1"/>
    </xf>
    <xf numFmtId="0" fontId="3" fillId="33" borderId="30" xfId="0" applyFont="1" applyFill="1" applyBorder="1" applyAlignment="1">
      <alignment horizontal="left" wrapText="1"/>
    </xf>
    <xf numFmtId="0" fontId="21" fillId="0" borderId="0" xfId="0" applyFont="1" applyBorder="1" applyAlignment="1">
      <alignment horizontal="center"/>
    </xf>
    <xf numFmtId="0" fontId="0" fillId="0" borderId="0" xfId="0" applyFill="1" applyAlignment="1">
      <alignment vertical="top" wrapText="1"/>
    </xf>
    <xf numFmtId="0" fontId="0" fillId="0" borderId="0" xfId="0" applyAlignment="1">
      <alignment vertical="top"/>
    </xf>
    <xf numFmtId="0" fontId="28" fillId="0" borderId="0" xfId="0" applyFont="1" applyFill="1" applyAlignment="1">
      <alignment vertical="top" wrapText="1"/>
    </xf>
    <xf numFmtId="0" fontId="24" fillId="0" borderId="0" xfId="0" applyFont="1" applyFill="1" applyAlignment="1">
      <alignment horizontal="center" vertical="top" wrapText="1"/>
    </xf>
    <xf numFmtId="0" fontId="0" fillId="0" borderId="0" xfId="0" applyFill="1" applyAlignment="1">
      <alignment horizontal="center" vertical="top" wrapText="1"/>
    </xf>
    <xf numFmtId="0" fontId="24" fillId="0" borderId="0" xfId="0" applyFont="1" applyFill="1" applyBorder="1" applyAlignment="1">
      <alignment horizontal="center" vertical="top" wrapText="1"/>
    </xf>
    <xf numFmtId="0" fontId="0" fillId="0" borderId="0" xfId="0" applyFill="1" applyBorder="1" applyAlignment="1">
      <alignment horizontal="center" vertical="top" wrapText="1"/>
    </xf>
    <xf numFmtId="0" fontId="26" fillId="0" borderId="0" xfId="0" applyFont="1" applyFill="1" applyAlignment="1">
      <alignment vertical="top" wrapText="1"/>
    </xf>
    <xf numFmtId="0" fontId="0" fillId="0" borderId="0" xfId="0" applyNumberFormat="1" applyFill="1" applyAlignment="1">
      <alignment vertical="top" wrapText="1"/>
    </xf>
    <xf numFmtId="0" fontId="0" fillId="0" borderId="37" xfId="0" applyFill="1" applyBorder="1" applyAlignment="1" applyProtection="1">
      <alignment/>
      <protection locked="0"/>
    </xf>
    <xf numFmtId="0" fontId="0" fillId="0" borderId="38" xfId="0" applyFill="1" applyBorder="1" applyAlignment="1" applyProtection="1">
      <alignment/>
      <protection locked="0"/>
    </xf>
    <xf numFmtId="0" fontId="0" fillId="0" borderId="11" xfId="0" applyFill="1" applyBorder="1" applyAlignment="1" applyProtection="1">
      <alignment/>
      <protection locked="0"/>
    </xf>
    <xf numFmtId="0" fontId="0" fillId="0" borderId="39" xfId="0" applyFill="1" applyBorder="1" applyAlignment="1" applyProtection="1">
      <alignment/>
      <protection locked="0"/>
    </xf>
    <xf numFmtId="0" fontId="0" fillId="0" borderId="12" xfId="0" applyFill="1" applyBorder="1" applyAlignment="1" applyProtection="1">
      <alignment/>
      <protection locked="0"/>
    </xf>
    <xf numFmtId="0" fontId="27" fillId="0" borderId="0" xfId="0" applyFont="1" applyFill="1" applyAlignment="1">
      <alignment horizontal="center" vertical="top" wrapText="1"/>
    </xf>
    <xf numFmtId="0" fontId="0" fillId="0" borderId="40" xfId="0" applyFill="1" applyBorder="1" applyAlignment="1" applyProtection="1">
      <alignment vertical="top" wrapText="1"/>
      <protection locked="0"/>
    </xf>
    <xf numFmtId="0" fontId="0" fillId="0" borderId="36" xfId="0" applyFill="1" applyBorder="1" applyAlignment="1" applyProtection="1">
      <alignment vertical="top" wrapText="1"/>
      <protection locked="0"/>
    </xf>
    <xf numFmtId="0" fontId="0" fillId="0" borderId="41" xfId="0" applyFill="1" applyBorder="1" applyAlignment="1" applyProtection="1">
      <alignment vertical="top" wrapText="1"/>
      <protection locked="0"/>
    </xf>
    <xf numFmtId="0" fontId="0" fillId="0" borderId="4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43" xfId="0" applyFill="1" applyBorder="1" applyAlignment="1" applyProtection="1">
      <alignment vertical="top" wrapText="1"/>
      <protection locked="0"/>
    </xf>
    <xf numFmtId="0" fontId="0" fillId="0" borderId="44" xfId="0" applyFill="1" applyBorder="1" applyAlignment="1" applyProtection="1">
      <alignment vertical="top" wrapText="1"/>
      <protection locked="0"/>
    </xf>
    <xf numFmtId="0" fontId="0" fillId="0" borderId="30" xfId="0" applyFill="1" applyBorder="1" applyAlignment="1" applyProtection="1">
      <alignment vertical="top" wrapText="1"/>
      <protection locked="0"/>
    </xf>
    <xf numFmtId="0" fontId="0" fillId="0" borderId="45" xfId="0"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M24"/>
  <sheetViews>
    <sheetView zoomScalePageLayoutView="0" workbookViewId="0" topLeftCell="A1">
      <selection activeCell="A2" sqref="A2"/>
    </sheetView>
  </sheetViews>
  <sheetFormatPr defaultColWidth="9.140625" defaultRowHeight="12.75"/>
  <cols>
    <col min="1" max="1" width="12.57421875" style="0" customWidth="1"/>
    <col min="8" max="8" width="9.00390625" style="0" customWidth="1"/>
    <col min="9" max="9" width="57.140625" style="0" hidden="1" customWidth="1"/>
    <col min="10" max="10" width="25.140625" style="0" customWidth="1"/>
  </cols>
  <sheetData>
    <row r="1" ht="23.25">
      <c r="A1" s="30" t="s">
        <v>213</v>
      </c>
    </row>
    <row r="3" spans="1:13" ht="89.25" customHeight="1">
      <c r="A3" s="150" t="s">
        <v>292</v>
      </c>
      <c r="B3" s="151"/>
      <c r="C3" s="151"/>
      <c r="D3" s="151"/>
      <c r="E3" s="151"/>
      <c r="F3" s="151"/>
      <c r="G3" s="151"/>
      <c r="H3" s="151"/>
      <c r="I3" s="151"/>
      <c r="J3" s="151"/>
      <c r="K3" s="31"/>
      <c r="L3" s="31"/>
      <c r="M3" s="31"/>
    </row>
    <row r="4" spans="1:13" ht="12.75" customHeight="1">
      <c r="A4" s="31"/>
      <c r="B4" s="31"/>
      <c r="C4" s="31"/>
      <c r="D4" s="31"/>
      <c r="E4" s="31"/>
      <c r="F4" s="31"/>
      <c r="G4" s="31"/>
      <c r="H4" s="31"/>
      <c r="I4" s="31"/>
      <c r="J4" s="31"/>
      <c r="K4" s="31"/>
      <c r="L4" s="31"/>
      <c r="M4" s="31"/>
    </row>
    <row r="5" spans="1:13" ht="27" customHeight="1">
      <c r="A5" s="148" t="s">
        <v>256</v>
      </c>
      <c r="B5" s="149"/>
      <c r="C5" s="149"/>
      <c r="D5" s="149"/>
      <c r="E5" s="149"/>
      <c r="F5" s="149"/>
      <c r="G5" s="149"/>
      <c r="H5" s="149"/>
      <c r="I5" s="149"/>
      <c r="J5" s="149"/>
      <c r="K5" s="31"/>
      <c r="L5" s="31"/>
      <c r="M5" s="31"/>
    </row>
    <row r="6" spans="1:13" ht="12.75">
      <c r="A6" s="31"/>
      <c r="B6" s="31"/>
      <c r="C6" s="31"/>
      <c r="D6" s="31"/>
      <c r="E6" s="31"/>
      <c r="F6" s="31"/>
      <c r="G6" s="31"/>
      <c r="H6" s="31"/>
      <c r="I6" s="31"/>
      <c r="J6" s="31"/>
      <c r="K6" s="31"/>
      <c r="L6" s="31"/>
      <c r="M6" s="31"/>
    </row>
    <row r="7" spans="1:13" ht="12.75">
      <c r="A7" s="32" t="s">
        <v>65</v>
      </c>
      <c r="B7" s="33"/>
      <c r="C7" s="33"/>
      <c r="D7" s="33"/>
      <c r="E7" s="33"/>
      <c r="F7" s="33"/>
      <c r="G7" s="33"/>
      <c r="H7" s="33"/>
      <c r="I7" s="33"/>
      <c r="J7" s="33"/>
      <c r="K7" s="33"/>
      <c r="L7" s="33"/>
      <c r="M7" s="33"/>
    </row>
    <row r="8" spans="1:13" ht="12.75">
      <c r="A8" s="33"/>
      <c r="B8" s="33"/>
      <c r="C8" s="33"/>
      <c r="D8" s="33"/>
      <c r="E8" s="33"/>
      <c r="F8" s="33"/>
      <c r="G8" s="33"/>
      <c r="H8" s="33"/>
      <c r="I8" s="33"/>
      <c r="J8" s="33"/>
      <c r="K8" s="33"/>
      <c r="L8" s="33"/>
      <c r="M8" s="33"/>
    </row>
    <row r="9" spans="1:13" ht="12.75">
      <c r="A9" s="33"/>
      <c r="B9" s="33"/>
      <c r="C9" s="33"/>
      <c r="D9" s="33"/>
      <c r="E9" s="33"/>
      <c r="F9" s="33"/>
      <c r="G9" s="33"/>
      <c r="H9" s="33"/>
      <c r="I9" s="33"/>
      <c r="J9" s="33"/>
      <c r="K9" s="33"/>
      <c r="L9" s="33"/>
      <c r="M9" s="33"/>
    </row>
    <row r="10" spans="1:13" ht="15">
      <c r="A10" s="34" t="s">
        <v>58</v>
      </c>
      <c r="B10" s="33"/>
      <c r="C10" s="33"/>
      <c r="D10" s="33"/>
      <c r="E10" s="33"/>
      <c r="F10" s="33"/>
      <c r="G10" s="33"/>
      <c r="H10" s="33"/>
      <c r="I10" s="33"/>
      <c r="J10" s="33"/>
      <c r="K10" s="33"/>
      <c r="L10" s="33"/>
      <c r="M10" s="33"/>
    </row>
    <row r="11" spans="1:13" ht="12.75">
      <c r="A11" s="35" t="s">
        <v>59</v>
      </c>
      <c r="B11" s="35" t="s">
        <v>60</v>
      </c>
      <c r="C11" s="33"/>
      <c r="D11" s="33"/>
      <c r="E11" s="33"/>
      <c r="F11" s="33"/>
      <c r="G11" s="33"/>
      <c r="H11" s="33"/>
      <c r="I11" s="33"/>
      <c r="J11" s="33"/>
      <c r="K11" s="33"/>
      <c r="L11" s="33"/>
      <c r="M11" s="33"/>
    </row>
    <row r="12" spans="1:13" ht="12.75">
      <c r="A12" s="36" t="s">
        <v>61</v>
      </c>
      <c r="B12" s="36" t="s">
        <v>62</v>
      </c>
      <c r="C12" s="33"/>
      <c r="D12" s="33"/>
      <c r="E12" s="33"/>
      <c r="F12" s="33"/>
      <c r="G12" s="33"/>
      <c r="H12" s="33"/>
      <c r="I12" s="33"/>
      <c r="J12" s="33"/>
      <c r="K12" s="33"/>
      <c r="L12" s="33"/>
      <c r="M12" s="33"/>
    </row>
    <row r="13" spans="1:13" ht="12.75">
      <c r="A13" s="36" t="s">
        <v>63</v>
      </c>
      <c r="B13" s="36" t="s">
        <v>64</v>
      </c>
      <c r="C13" s="33"/>
      <c r="D13" s="33"/>
      <c r="E13" s="33"/>
      <c r="F13" s="33"/>
      <c r="G13" s="33"/>
      <c r="H13" s="33"/>
      <c r="I13" s="33"/>
      <c r="J13" s="33"/>
      <c r="K13" s="33"/>
      <c r="L13" s="33"/>
      <c r="M13" s="33"/>
    </row>
    <row r="14" spans="1:13" ht="12.75">
      <c r="A14" s="36" t="s">
        <v>258</v>
      </c>
      <c r="B14" s="36" t="s">
        <v>259</v>
      </c>
      <c r="C14" s="33"/>
      <c r="D14" s="33"/>
      <c r="E14" s="33"/>
      <c r="F14" s="33"/>
      <c r="G14" s="33"/>
      <c r="H14" s="33"/>
      <c r="I14" s="33"/>
      <c r="J14" s="33"/>
      <c r="K14" s="33"/>
      <c r="L14" s="33"/>
      <c r="M14" s="33"/>
    </row>
    <row r="15" spans="1:13" ht="12.75">
      <c r="A15" s="37" t="s">
        <v>257</v>
      </c>
      <c r="B15" s="37" t="s">
        <v>98</v>
      </c>
      <c r="C15" s="38"/>
      <c r="D15" s="38"/>
      <c r="E15" s="33"/>
      <c r="F15" s="33"/>
      <c r="G15" s="33"/>
      <c r="H15" s="33"/>
      <c r="I15" s="33"/>
      <c r="J15" s="33"/>
      <c r="K15" s="33"/>
      <c r="L15" s="33"/>
      <c r="M15" s="33"/>
    </row>
    <row r="16" spans="1:13" ht="12.75">
      <c r="A16" s="36" t="s">
        <v>191</v>
      </c>
      <c r="B16" s="36" t="s">
        <v>192</v>
      </c>
      <c r="C16" s="33"/>
      <c r="D16" s="33"/>
      <c r="E16" s="33"/>
      <c r="F16" s="33"/>
      <c r="G16" s="33"/>
      <c r="H16" s="33"/>
      <c r="I16" s="33"/>
      <c r="J16" s="33"/>
      <c r="K16" s="33"/>
      <c r="L16" s="33"/>
      <c r="M16" s="33"/>
    </row>
    <row r="17" spans="1:13" ht="12.75">
      <c r="A17" s="36"/>
      <c r="B17" s="36"/>
      <c r="C17" s="33"/>
      <c r="D17" s="33"/>
      <c r="E17" s="33"/>
      <c r="F17" s="33"/>
      <c r="G17" s="33"/>
      <c r="H17" s="33"/>
      <c r="I17" s="33"/>
      <c r="J17" s="33"/>
      <c r="K17" s="33"/>
      <c r="L17" s="33"/>
      <c r="M17" s="33"/>
    </row>
    <row r="18" spans="1:13" ht="12.75">
      <c r="A18" s="36"/>
      <c r="B18" s="36"/>
      <c r="E18" s="33"/>
      <c r="F18" s="33"/>
      <c r="G18" s="33"/>
      <c r="H18" s="33"/>
      <c r="I18" s="33"/>
      <c r="J18" s="33"/>
      <c r="K18" s="33"/>
      <c r="L18" s="33"/>
      <c r="M18" s="33"/>
    </row>
    <row r="19" spans="1:2" ht="12.75">
      <c r="A19" s="36"/>
      <c r="B19" s="39"/>
    </row>
    <row r="22" ht="12.75">
      <c r="A22" s="40"/>
    </row>
    <row r="23" ht="12.75">
      <c r="A23" s="40"/>
    </row>
    <row r="24" ht="12.75">
      <c r="A24" s="41"/>
    </row>
  </sheetData>
  <sheetProtection/>
  <mergeCells count="2">
    <mergeCell ref="A5:J5"/>
    <mergeCell ref="A3:J3"/>
  </mergeCells>
  <printOptions/>
  <pageMargins left="0.75" right="0.75" top="1" bottom="1" header="0.5" footer="0.5"/>
  <pageSetup horizontalDpi="600" verticalDpi="600" orientation="portrait" scale="73" r:id="rId1"/>
</worksheet>
</file>

<file path=xl/worksheets/sheet2.xml><?xml version="1.0" encoding="utf-8"?>
<worksheet xmlns="http://schemas.openxmlformats.org/spreadsheetml/2006/main" xmlns:r="http://schemas.openxmlformats.org/officeDocument/2006/relationships">
  <dimension ref="A1:L33"/>
  <sheetViews>
    <sheetView zoomScalePageLayoutView="0" workbookViewId="0" topLeftCell="A1">
      <selection activeCell="B9" sqref="B9"/>
    </sheetView>
  </sheetViews>
  <sheetFormatPr defaultColWidth="9.140625" defaultRowHeight="12.75"/>
  <cols>
    <col min="1" max="1" width="16.00390625" style="55" customWidth="1"/>
    <col min="2" max="2" width="62.57421875" style="0" customWidth="1"/>
  </cols>
  <sheetData>
    <row r="1" spans="1:12" ht="23.25">
      <c r="A1" s="158"/>
      <c r="B1" s="159"/>
      <c r="C1" s="3"/>
      <c r="D1" s="3"/>
      <c r="E1" s="3"/>
      <c r="F1" s="3"/>
      <c r="G1" s="3"/>
      <c r="H1" s="3"/>
      <c r="I1" s="3"/>
      <c r="J1" s="3"/>
      <c r="K1" s="3"/>
      <c r="L1" s="3"/>
    </row>
    <row r="2" spans="1:12" ht="15.75">
      <c r="A2" s="42" t="s">
        <v>83</v>
      </c>
      <c r="B2" s="42" t="s">
        <v>300</v>
      </c>
      <c r="C2" s="3"/>
      <c r="D2" s="3"/>
      <c r="E2" s="3"/>
      <c r="F2" s="3"/>
      <c r="G2" s="3"/>
      <c r="H2" s="3"/>
      <c r="I2" s="3"/>
      <c r="J2" s="3"/>
      <c r="K2" s="3"/>
      <c r="L2" s="3"/>
    </row>
    <row r="3" spans="1:12" ht="15.75">
      <c r="A3" s="5" t="s">
        <v>66</v>
      </c>
      <c r="B3" s="60">
        <v>203535</v>
      </c>
      <c r="C3" s="3"/>
      <c r="D3" s="3"/>
      <c r="E3" s="3"/>
      <c r="F3" s="3"/>
      <c r="G3" s="3"/>
      <c r="H3" s="3"/>
      <c r="I3" s="3"/>
      <c r="J3" s="3"/>
      <c r="K3" s="3"/>
      <c r="L3" s="3"/>
    </row>
    <row r="4" spans="1:12" ht="13.5" thickBot="1">
      <c r="A4" s="3"/>
      <c r="B4" s="3"/>
      <c r="C4" s="3"/>
      <c r="D4" s="3"/>
      <c r="E4" s="3"/>
      <c r="F4" s="3"/>
      <c r="G4" s="3"/>
      <c r="H4" s="3"/>
      <c r="I4" s="3"/>
      <c r="J4" s="3"/>
      <c r="K4" s="3"/>
      <c r="L4" s="3"/>
    </row>
    <row r="5" spans="1:12" ht="12.75">
      <c r="A5" s="43" t="s">
        <v>67</v>
      </c>
      <c r="B5" s="44"/>
      <c r="C5" s="3"/>
      <c r="D5" s="3"/>
      <c r="E5" s="3"/>
      <c r="F5" s="3"/>
      <c r="G5" s="3"/>
      <c r="H5" s="3"/>
      <c r="I5" s="3"/>
      <c r="J5" s="3"/>
      <c r="K5" s="3"/>
      <c r="L5" s="3"/>
    </row>
    <row r="6" spans="1:12" ht="12.75">
      <c r="A6" s="45" t="s">
        <v>68</v>
      </c>
      <c r="B6" s="46" t="s">
        <v>301</v>
      </c>
      <c r="C6" s="3"/>
      <c r="D6" s="3"/>
      <c r="E6" s="3"/>
      <c r="F6" s="3"/>
      <c r="G6" s="3"/>
      <c r="H6" s="3"/>
      <c r="I6" s="3"/>
      <c r="J6" s="3"/>
      <c r="K6" s="3"/>
      <c r="L6" s="3"/>
    </row>
    <row r="7" spans="1:12" ht="12.75">
      <c r="A7" s="45" t="s">
        <v>69</v>
      </c>
      <c r="B7" s="46" t="s">
        <v>302</v>
      </c>
      <c r="C7" s="3"/>
      <c r="D7" s="3"/>
      <c r="E7" s="3"/>
      <c r="F7" s="3"/>
      <c r="G7" s="3"/>
      <c r="H7" s="3"/>
      <c r="I7" s="3"/>
      <c r="J7" s="3"/>
      <c r="K7" s="3"/>
      <c r="L7" s="3"/>
    </row>
    <row r="8" spans="1:12" ht="12.75">
      <c r="A8" s="45" t="s">
        <v>70</v>
      </c>
      <c r="B8" s="46" t="s">
        <v>303</v>
      </c>
      <c r="C8" s="3"/>
      <c r="D8" s="3"/>
      <c r="E8" s="3"/>
      <c r="F8" s="3"/>
      <c r="G8" s="3"/>
      <c r="H8" s="3"/>
      <c r="I8" s="3"/>
      <c r="J8" s="3"/>
      <c r="K8" s="3"/>
      <c r="L8" s="3"/>
    </row>
    <row r="9" spans="1:12" ht="13.5" thickBot="1">
      <c r="A9" s="47" t="s">
        <v>71</v>
      </c>
      <c r="B9" s="147">
        <v>39800</v>
      </c>
      <c r="C9" s="3"/>
      <c r="D9" s="3"/>
      <c r="E9" s="3"/>
      <c r="F9" s="3"/>
      <c r="G9" s="3"/>
      <c r="H9" s="3"/>
      <c r="I9" s="3"/>
      <c r="J9" s="3"/>
      <c r="K9" s="3"/>
      <c r="L9" s="3"/>
    </row>
    <row r="10" spans="1:12" ht="13.5" thickBot="1">
      <c r="A10" s="3"/>
      <c r="B10" s="3"/>
      <c r="C10" s="3"/>
      <c r="D10" s="3"/>
      <c r="E10" s="3"/>
      <c r="F10" s="3"/>
      <c r="G10" s="3"/>
      <c r="H10" s="3"/>
      <c r="I10" s="3"/>
      <c r="J10" s="3"/>
      <c r="K10" s="3"/>
      <c r="L10" s="3"/>
    </row>
    <row r="11" spans="1:12" ht="13.5">
      <c r="A11" s="160" t="s">
        <v>72</v>
      </c>
      <c r="B11" s="161"/>
      <c r="C11" s="3"/>
      <c r="D11" s="3"/>
      <c r="E11" s="3"/>
      <c r="F11" s="3"/>
      <c r="G11" s="3"/>
      <c r="H11" s="3"/>
      <c r="I11" s="3"/>
      <c r="J11" s="3"/>
      <c r="K11" s="3"/>
      <c r="L11" s="3"/>
    </row>
    <row r="12" spans="1:12" ht="13.5">
      <c r="A12" s="162" t="s">
        <v>73</v>
      </c>
      <c r="B12" s="155"/>
      <c r="C12" s="3"/>
      <c r="D12" s="3"/>
      <c r="E12" s="3"/>
      <c r="F12" s="3"/>
      <c r="G12" s="3"/>
      <c r="H12" s="3"/>
      <c r="I12" s="3"/>
      <c r="J12" s="3"/>
      <c r="K12" s="3"/>
      <c r="L12" s="3"/>
    </row>
    <row r="13" spans="1:12" ht="15.75">
      <c r="A13" s="162"/>
      <c r="B13" s="155"/>
      <c r="C13" s="3"/>
      <c r="D13" s="3"/>
      <c r="E13" s="3"/>
      <c r="F13" s="3"/>
      <c r="G13" s="3"/>
      <c r="H13" s="3"/>
      <c r="I13" s="3"/>
      <c r="J13" s="3"/>
      <c r="K13" s="3"/>
      <c r="L13" s="3"/>
    </row>
    <row r="14" spans="1:12" ht="15">
      <c r="A14" s="49"/>
      <c r="B14" s="48"/>
      <c r="C14" s="3"/>
      <c r="D14" s="3"/>
      <c r="E14" s="3"/>
      <c r="F14" s="3"/>
      <c r="G14" s="3"/>
      <c r="H14" s="3"/>
      <c r="I14" s="3"/>
      <c r="J14" s="3"/>
      <c r="K14" s="3"/>
      <c r="L14" s="3"/>
    </row>
    <row r="15" spans="1:12" ht="56.25" customHeight="1">
      <c r="A15" s="154" t="s">
        <v>75</v>
      </c>
      <c r="B15" s="155"/>
      <c r="C15" s="3"/>
      <c r="D15" s="3"/>
      <c r="E15" s="3"/>
      <c r="F15" s="3"/>
      <c r="G15" s="3"/>
      <c r="H15" s="3"/>
      <c r="I15" s="3"/>
      <c r="J15" s="3"/>
      <c r="K15" s="3"/>
      <c r="L15" s="3"/>
    </row>
    <row r="16" spans="1:12" ht="15">
      <c r="A16" s="49"/>
      <c r="B16" s="48"/>
      <c r="C16" s="3"/>
      <c r="D16" s="3"/>
      <c r="E16" s="3"/>
      <c r="F16" s="3"/>
      <c r="G16" s="3"/>
      <c r="H16" s="3"/>
      <c r="I16" s="3"/>
      <c r="J16" s="3"/>
      <c r="K16" s="3"/>
      <c r="L16" s="3"/>
    </row>
    <row r="17" spans="1:12" ht="81.75" customHeight="1">
      <c r="A17" s="154" t="s">
        <v>76</v>
      </c>
      <c r="B17" s="155"/>
      <c r="C17" s="3"/>
      <c r="D17" s="3"/>
      <c r="E17" s="3"/>
      <c r="F17" s="3"/>
      <c r="G17" s="3"/>
      <c r="H17" s="3"/>
      <c r="I17" s="3"/>
      <c r="J17" s="3"/>
      <c r="K17" s="3"/>
      <c r="L17" s="3"/>
    </row>
    <row r="18" spans="1:12" ht="12.75">
      <c r="A18" s="50"/>
      <c r="B18" s="48"/>
      <c r="C18" s="3"/>
      <c r="D18" s="3"/>
      <c r="E18" s="3"/>
      <c r="F18" s="3"/>
      <c r="G18" s="3"/>
      <c r="H18" s="3"/>
      <c r="I18" s="3"/>
      <c r="J18" s="3"/>
      <c r="K18" s="3"/>
      <c r="L18" s="3"/>
    </row>
    <row r="19" spans="1:12" ht="90.75" customHeight="1">
      <c r="A19" s="51">
        <v>1</v>
      </c>
      <c r="B19" s="52" t="s">
        <v>77</v>
      </c>
      <c r="C19" s="3"/>
      <c r="D19" s="3"/>
      <c r="E19" s="3"/>
      <c r="F19" s="3"/>
      <c r="G19" s="3"/>
      <c r="H19" s="3"/>
      <c r="I19" s="3"/>
      <c r="J19" s="3"/>
      <c r="K19" s="3"/>
      <c r="L19" s="3"/>
    </row>
    <row r="20" spans="1:12" ht="12.75">
      <c r="A20" s="51"/>
      <c r="B20" s="53"/>
      <c r="C20" s="3"/>
      <c r="D20" s="3"/>
      <c r="E20" s="3"/>
      <c r="F20" s="3"/>
      <c r="G20" s="3"/>
      <c r="H20" s="3"/>
      <c r="I20" s="3"/>
      <c r="J20" s="3"/>
      <c r="K20" s="3"/>
      <c r="L20" s="3"/>
    </row>
    <row r="21" spans="1:12" ht="39.75" customHeight="1">
      <c r="A21" s="51">
        <v>2</v>
      </c>
      <c r="B21" s="52" t="s">
        <v>74</v>
      </c>
      <c r="C21" s="3"/>
      <c r="D21" s="3"/>
      <c r="E21" s="3"/>
      <c r="F21" s="3"/>
      <c r="G21" s="3"/>
      <c r="H21" s="3"/>
      <c r="I21" s="3"/>
      <c r="J21" s="3"/>
      <c r="K21" s="3"/>
      <c r="L21" s="3"/>
    </row>
    <row r="22" spans="1:12" ht="12.75">
      <c r="A22" s="51"/>
      <c r="B22" s="48"/>
      <c r="C22" s="3"/>
      <c r="D22" s="3"/>
      <c r="E22" s="3"/>
      <c r="F22" s="3"/>
      <c r="G22" s="3"/>
      <c r="H22" s="3"/>
      <c r="I22" s="3"/>
      <c r="J22" s="3"/>
      <c r="K22" s="3"/>
      <c r="L22" s="3"/>
    </row>
    <row r="23" spans="1:12" ht="76.5">
      <c r="A23" s="51">
        <v>3</v>
      </c>
      <c r="B23" s="48" t="s">
        <v>78</v>
      </c>
      <c r="C23" s="3"/>
      <c r="D23" s="3"/>
      <c r="E23" s="3"/>
      <c r="F23" s="3"/>
      <c r="G23" s="3"/>
      <c r="H23" s="3"/>
      <c r="I23" s="3"/>
      <c r="J23" s="3"/>
      <c r="K23" s="3"/>
      <c r="L23" s="3"/>
    </row>
    <row r="24" spans="1:12" ht="12.75">
      <c r="A24" s="51"/>
      <c r="B24" s="48"/>
      <c r="C24" s="3"/>
      <c r="D24" s="3"/>
      <c r="E24" s="3"/>
      <c r="F24" s="3"/>
      <c r="G24" s="3"/>
      <c r="H24" s="3"/>
      <c r="I24" s="3"/>
      <c r="J24" s="3"/>
      <c r="K24" s="3"/>
      <c r="L24" s="3"/>
    </row>
    <row r="25" spans="1:12" ht="89.25">
      <c r="A25" s="51">
        <v>4</v>
      </c>
      <c r="B25" s="48" t="s">
        <v>79</v>
      </c>
      <c r="C25" s="3"/>
      <c r="D25" s="3"/>
      <c r="E25" s="3"/>
      <c r="F25" s="3"/>
      <c r="G25" s="3"/>
      <c r="H25" s="3"/>
      <c r="I25" s="3"/>
      <c r="J25" s="3"/>
      <c r="K25" s="3"/>
      <c r="L25" s="3"/>
    </row>
    <row r="26" spans="1:12" ht="12.75">
      <c r="A26" s="54"/>
      <c r="B26" s="48"/>
      <c r="C26" s="3"/>
      <c r="D26" s="3"/>
      <c r="E26" s="3"/>
      <c r="F26" s="3"/>
      <c r="G26" s="3"/>
      <c r="H26" s="3"/>
      <c r="I26" s="3"/>
      <c r="J26" s="3"/>
      <c r="K26" s="3"/>
      <c r="L26" s="3"/>
    </row>
    <row r="27" spans="1:12" ht="67.5" customHeight="1">
      <c r="A27" s="154" t="s">
        <v>80</v>
      </c>
      <c r="B27" s="155"/>
      <c r="C27" s="3"/>
      <c r="D27" s="3"/>
      <c r="E27" s="3"/>
      <c r="F27" s="3"/>
      <c r="G27" s="3"/>
      <c r="H27" s="3"/>
      <c r="I27" s="3"/>
      <c r="J27" s="3"/>
      <c r="K27" s="3"/>
      <c r="L27" s="3"/>
    </row>
    <row r="28" spans="1:12" ht="13.5" thickBot="1">
      <c r="A28" s="156"/>
      <c r="B28" s="157"/>
      <c r="C28" s="3"/>
      <c r="D28" s="3"/>
      <c r="E28" s="3"/>
      <c r="F28" s="3"/>
      <c r="G28" s="3"/>
      <c r="H28" s="3"/>
      <c r="I28" s="3"/>
      <c r="J28" s="3"/>
      <c r="K28" s="3"/>
      <c r="L28" s="3"/>
    </row>
    <row r="29" spans="1:12" ht="12.75">
      <c r="A29" s="152"/>
      <c r="B29" s="153"/>
      <c r="C29" s="3"/>
      <c r="D29" s="3"/>
      <c r="E29" s="3"/>
      <c r="F29" s="3"/>
      <c r="G29" s="3"/>
      <c r="H29" s="3"/>
      <c r="I29" s="3"/>
      <c r="J29" s="3"/>
      <c r="K29" s="3"/>
      <c r="L29" s="3"/>
    </row>
    <row r="30" spans="1:12" ht="12.75">
      <c r="A30" s="152"/>
      <c r="B30" s="153"/>
      <c r="C30" s="3"/>
      <c r="D30" s="3"/>
      <c r="E30" s="3"/>
      <c r="F30" s="3"/>
      <c r="G30" s="3"/>
      <c r="H30" s="3"/>
      <c r="I30" s="3"/>
      <c r="J30" s="3"/>
      <c r="K30" s="3"/>
      <c r="L30" s="3"/>
    </row>
    <row r="31" spans="1:12" ht="12.75">
      <c r="A31" s="152"/>
      <c r="B31" s="153"/>
      <c r="C31" s="3"/>
      <c r="D31" s="3"/>
      <c r="E31" s="3"/>
      <c r="F31" s="3"/>
      <c r="G31" s="3"/>
      <c r="H31" s="3"/>
      <c r="I31" s="3"/>
      <c r="J31" s="3"/>
      <c r="K31" s="3"/>
      <c r="L31" s="3"/>
    </row>
    <row r="32" spans="1:12" ht="12.75">
      <c r="A32" s="152"/>
      <c r="B32" s="153"/>
      <c r="C32" s="3"/>
      <c r="D32" s="3"/>
      <c r="E32" s="3"/>
      <c r="F32" s="3"/>
      <c r="G32" s="3"/>
      <c r="H32" s="3"/>
      <c r="I32" s="3"/>
      <c r="J32" s="3"/>
      <c r="K32" s="3"/>
      <c r="L32" s="3"/>
    </row>
    <row r="33" spans="1:12" ht="12.75">
      <c r="A33" s="3"/>
      <c r="B33" s="3"/>
      <c r="C33" s="3"/>
      <c r="D33" s="3"/>
      <c r="E33" s="3"/>
      <c r="F33" s="3"/>
      <c r="G33" s="3"/>
      <c r="H33" s="3"/>
      <c r="I33" s="3"/>
      <c r="J33" s="3"/>
      <c r="K33" s="3"/>
      <c r="L33" s="3"/>
    </row>
  </sheetData>
  <sheetProtection sheet="1" objects="1" scenarios="1"/>
  <mergeCells count="12">
    <mergeCell ref="A1:B1"/>
    <mergeCell ref="A11:B11"/>
    <mergeCell ref="A12:B12"/>
    <mergeCell ref="A13:B13"/>
    <mergeCell ref="A15:B15"/>
    <mergeCell ref="A17:B17"/>
    <mergeCell ref="A30:B30"/>
    <mergeCell ref="A31:B31"/>
    <mergeCell ref="A32:B32"/>
    <mergeCell ref="A27:B27"/>
    <mergeCell ref="A28:B28"/>
    <mergeCell ref="A29:B29"/>
  </mergeCells>
  <printOptions/>
  <pageMargins left="0.75" right="0.75" top="1" bottom="1" header="0.5" footer="0.5"/>
  <pageSetup horizontalDpi="600" verticalDpi="600" orientation="portrait" r:id="rId1"/>
  <rowBreaks count="1" manualBreakCount="1">
    <brk id="10" max="1" man="1"/>
  </rowBreaks>
</worksheet>
</file>

<file path=xl/worksheets/sheet3.xml><?xml version="1.0" encoding="utf-8"?>
<worksheet xmlns="http://schemas.openxmlformats.org/spreadsheetml/2006/main" xmlns:r="http://schemas.openxmlformats.org/officeDocument/2006/relationships">
  <dimension ref="A1:IV62"/>
  <sheetViews>
    <sheetView zoomScale="90" zoomScaleNormal="90" zoomScalePageLayoutView="0" workbookViewId="0" topLeftCell="A1">
      <selection activeCell="A2" sqref="A2"/>
    </sheetView>
  </sheetViews>
  <sheetFormatPr defaultColWidth="9.140625" defaultRowHeight="12.75"/>
  <cols>
    <col min="1" max="1" width="6.7109375" style="114" customWidth="1"/>
    <col min="2" max="2" width="44.28125" style="114" customWidth="1"/>
    <col min="3" max="3" width="79.28125" style="114" customWidth="1"/>
    <col min="4" max="16384" width="9.140625" style="114" customWidth="1"/>
  </cols>
  <sheetData>
    <row r="1" ht="20.25">
      <c r="A1" s="120" t="s">
        <v>262</v>
      </c>
    </row>
    <row r="2" ht="12.75">
      <c r="A2" s="115"/>
    </row>
    <row r="3" ht="15">
      <c r="A3" s="121" t="s">
        <v>177</v>
      </c>
    </row>
    <row r="5" spans="1:3" ht="51" customHeight="1">
      <c r="A5" s="163" t="s">
        <v>255</v>
      </c>
      <c r="B5" s="163"/>
      <c r="C5" s="163"/>
    </row>
    <row r="6" spans="1:3" ht="41.25" customHeight="1">
      <c r="A6" s="164" t="s">
        <v>260</v>
      </c>
      <c r="B6" s="163"/>
      <c r="C6" s="163"/>
    </row>
    <row r="8" spans="1:3" ht="38.25">
      <c r="A8" s="126" t="s">
        <v>190</v>
      </c>
      <c r="C8" s="116" t="s">
        <v>208</v>
      </c>
    </row>
    <row r="9" spans="1:3" ht="12.75" customHeight="1">
      <c r="A9" s="122"/>
      <c r="C9" s="116"/>
    </row>
    <row r="10" spans="2:3" ht="56.25" customHeight="1">
      <c r="B10" s="123" t="s">
        <v>178</v>
      </c>
      <c r="C10" s="116" t="s">
        <v>175</v>
      </c>
    </row>
    <row r="11" spans="2:3" ht="30.75" customHeight="1">
      <c r="B11" s="123" t="s">
        <v>179</v>
      </c>
      <c r="C11" s="116" t="s">
        <v>176</v>
      </c>
    </row>
    <row r="12" spans="2:3" ht="17.25" customHeight="1">
      <c r="B12" s="123" t="s">
        <v>180</v>
      </c>
      <c r="C12" s="114" t="s">
        <v>261</v>
      </c>
    </row>
    <row r="13" ht="41.25" customHeight="1">
      <c r="B13" s="115"/>
    </row>
    <row r="14" spans="1:256" ht="55.5" customHeight="1">
      <c r="A14" s="126" t="s">
        <v>273</v>
      </c>
      <c r="C14" s="116" t="s">
        <v>293</v>
      </c>
      <c r="D14" s="122"/>
      <c r="F14" s="116"/>
      <c r="G14" s="122"/>
      <c r="I14" s="116"/>
      <c r="J14" s="122"/>
      <c r="L14" s="116"/>
      <c r="M14" s="122"/>
      <c r="O14" s="116"/>
      <c r="P14" s="122"/>
      <c r="R14" s="116"/>
      <c r="S14" s="122"/>
      <c r="U14" s="116"/>
      <c r="V14" s="122"/>
      <c r="X14" s="116"/>
      <c r="Y14" s="122"/>
      <c r="AA14" s="116"/>
      <c r="AB14" s="122"/>
      <c r="AD14" s="116"/>
      <c r="AE14" s="122"/>
      <c r="AG14" s="116"/>
      <c r="AH14" s="122"/>
      <c r="AJ14" s="116"/>
      <c r="AK14" s="122"/>
      <c r="AM14" s="116"/>
      <c r="AN14" s="122"/>
      <c r="AP14" s="116"/>
      <c r="AQ14" s="122"/>
      <c r="AS14" s="116"/>
      <c r="AT14" s="122"/>
      <c r="AV14" s="116"/>
      <c r="AW14" s="122"/>
      <c r="AY14" s="116"/>
      <c r="AZ14" s="122"/>
      <c r="BB14" s="116"/>
      <c r="BC14" s="122"/>
      <c r="BE14" s="116"/>
      <c r="BF14" s="122"/>
      <c r="BH14" s="116"/>
      <c r="BI14" s="122"/>
      <c r="BK14" s="116"/>
      <c r="BL14" s="122"/>
      <c r="BN14" s="116"/>
      <c r="BO14" s="122"/>
      <c r="BQ14" s="116"/>
      <c r="BR14" s="122"/>
      <c r="BT14" s="116"/>
      <c r="BU14" s="122"/>
      <c r="BW14" s="116"/>
      <c r="BX14" s="122"/>
      <c r="BZ14" s="116"/>
      <c r="CA14" s="122"/>
      <c r="CC14" s="116"/>
      <c r="CD14" s="122"/>
      <c r="CF14" s="116"/>
      <c r="CG14" s="122"/>
      <c r="CI14" s="116"/>
      <c r="CJ14" s="122"/>
      <c r="CL14" s="116"/>
      <c r="CM14" s="122"/>
      <c r="CO14" s="116"/>
      <c r="CP14" s="122"/>
      <c r="CR14" s="116"/>
      <c r="CS14" s="122"/>
      <c r="CU14" s="116"/>
      <c r="CV14" s="122"/>
      <c r="CX14" s="116"/>
      <c r="CY14" s="122"/>
      <c r="DA14" s="116"/>
      <c r="DB14" s="122"/>
      <c r="DD14" s="116"/>
      <c r="DE14" s="122"/>
      <c r="DG14" s="116"/>
      <c r="DH14" s="122"/>
      <c r="DJ14" s="116"/>
      <c r="DK14" s="122"/>
      <c r="DM14" s="116"/>
      <c r="DN14" s="122"/>
      <c r="DP14" s="116"/>
      <c r="DQ14" s="122"/>
      <c r="DS14" s="116"/>
      <c r="DT14" s="122"/>
      <c r="DV14" s="116"/>
      <c r="DW14" s="122"/>
      <c r="DY14" s="116"/>
      <c r="DZ14" s="122"/>
      <c r="EB14" s="116"/>
      <c r="EC14" s="122"/>
      <c r="EE14" s="116"/>
      <c r="EF14" s="122"/>
      <c r="EH14" s="116"/>
      <c r="EI14" s="122"/>
      <c r="EK14" s="116"/>
      <c r="EL14" s="122"/>
      <c r="EN14" s="116"/>
      <c r="EO14" s="122"/>
      <c r="EQ14" s="116"/>
      <c r="ER14" s="122"/>
      <c r="ET14" s="116"/>
      <c r="EU14" s="122"/>
      <c r="EW14" s="116"/>
      <c r="EX14" s="122"/>
      <c r="EZ14" s="116"/>
      <c r="FA14" s="122"/>
      <c r="FC14" s="116"/>
      <c r="FD14" s="122"/>
      <c r="FF14" s="116"/>
      <c r="FG14" s="122"/>
      <c r="FI14" s="116"/>
      <c r="FJ14" s="122"/>
      <c r="FL14" s="116"/>
      <c r="FM14" s="122"/>
      <c r="FO14" s="116"/>
      <c r="FP14" s="122"/>
      <c r="FR14" s="116"/>
      <c r="FS14" s="122"/>
      <c r="FU14" s="116"/>
      <c r="FV14" s="122"/>
      <c r="FX14" s="116"/>
      <c r="FY14" s="122"/>
      <c r="GA14" s="116"/>
      <c r="GB14" s="122"/>
      <c r="GD14" s="116"/>
      <c r="GE14" s="122"/>
      <c r="GG14" s="116"/>
      <c r="GH14" s="122"/>
      <c r="GJ14" s="116"/>
      <c r="GK14" s="122"/>
      <c r="GM14" s="116"/>
      <c r="GN14" s="122"/>
      <c r="GP14" s="116"/>
      <c r="GQ14" s="122"/>
      <c r="GS14" s="116"/>
      <c r="GT14" s="122"/>
      <c r="GV14" s="116"/>
      <c r="GW14" s="122"/>
      <c r="GY14" s="116"/>
      <c r="GZ14" s="122"/>
      <c r="HB14" s="116"/>
      <c r="HC14" s="122"/>
      <c r="HE14" s="116"/>
      <c r="HF14" s="122"/>
      <c r="HH14" s="116"/>
      <c r="HI14" s="122"/>
      <c r="HK14" s="116"/>
      <c r="HL14" s="122"/>
      <c r="HN14" s="116"/>
      <c r="HO14" s="122"/>
      <c r="HQ14" s="116"/>
      <c r="HR14" s="122"/>
      <c r="HT14" s="116"/>
      <c r="HU14" s="122"/>
      <c r="HW14" s="116"/>
      <c r="HX14" s="122"/>
      <c r="HZ14" s="116"/>
      <c r="IA14" s="122"/>
      <c r="IC14" s="116"/>
      <c r="ID14" s="122"/>
      <c r="IF14" s="116"/>
      <c r="IG14" s="122"/>
      <c r="II14" s="116"/>
      <c r="IJ14" s="122"/>
      <c r="IL14" s="116"/>
      <c r="IM14" s="122"/>
      <c r="IO14" s="116"/>
      <c r="IP14" s="122"/>
      <c r="IR14" s="116"/>
      <c r="IS14" s="122"/>
      <c r="IU14" s="116"/>
      <c r="IV14" s="122"/>
    </row>
    <row r="15" spans="2:3" ht="12.75" customHeight="1">
      <c r="B15" s="117"/>
      <c r="C15" s="118"/>
    </row>
    <row r="16" spans="2:3" ht="33.75" customHeight="1">
      <c r="B16" s="140" t="s">
        <v>254</v>
      </c>
      <c r="C16" s="116"/>
    </row>
    <row r="17" spans="2:3" ht="42" customHeight="1">
      <c r="B17" s="137" t="s">
        <v>271</v>
      </c>
      <c r="C17" s="116" t="s">
        <v>274</v>
      </c>
    </row>
    <row r="18" spans="2:3" ht="33" customHeight="1">
      <c r="B18" s="137" t="s">
        <v>278</v>
      </c>
      <c r="C18" s="116" t="s">
        <v>279</v>
      </c>
    </row>
    <row r="19" spans="2:3" ht="30" customHeight="1">
      <c r="B19" s="137" t="s">
        <v>272</v>
      </c>
      <c r="C19" s="116" t="s">
        <v>280</v>
      </c>
    </row>
    <row r="20" spans="2:3" ht="28.5" customHeight="1">
      <c r="B20" s="137" t="s">
        <v>281</v>
      </c>
      <c r="C20" s="116" t="s">
        <v>282</v>
      </c>
    </row>
    <row r="21" spans="2:3" ht="27" customHeight="1">
      <c r="B21" s="125" t="s">
        <v>283</v>
      </c>
      <c r="C21" s="116" t="s">
        <v>284</v>
      </c>
    </row>
    <row r="22" spans="2:3" ht="25.5" customHeight="1">
      <c r="B22" s="117"/>
      <c r="C22" s="118"/>
    </row>
    <row r="23" spans="1:256" ht="62.25" customHeight="1">
      <c r="A23" s="165" t="s">
        <v>189</v>
      </c>
      <c r="B23" s="165"/>
      <c r="C23" s="124" t="s">
        <v>263</v>
      </c>
      <c r="D23" s="122"/>
      <c r="F23" s="116"/>
      <c r="G23" s="122"/>
      <c r="I23" s="116"/>
      <c r="J23" s="122"/>
      <c r="L23" s="116"/>
      <c r="M23" s="122"/>
      <c r="O23" s="116"/>
      <c r="P23" s="122"/>
      <c r="R23" s="116"/>
      <c r="S23" s="122"/>
      <c r="U23" s="116"/>
      <c r="V23" s="122"/>
      <c r="X23" s="116"/>
      <c r="Y23" s="122"/>
      <c r="AA23" s="116"/>
      <c r="AB23" s="122"/>
      <c r="AD23" s="116"/>
      <c r="AE23" s="122"/>
      <c r="AG23" s="116"/>
      <c r="AH23" s="122"/>
      <c r="AJ23" s="116"/>
      <c r="AK23" s="122"/>
      <c r="AM23" s="116"/>
      <c r="AN23" s="122"/>
      <c r="AP23" s="116"/>
      <c r="AQ23" s="122"/>
      <c r="AS23" s="116"/>
      <c r="AT23" s="122"/>
      <c r="AV23" s="116"/>
      <c r="AW23" s="122"/>
      <c r="AY23" s="116"/>
      <c r="AZ23" s="122"/>
      <c r="BB23" s="116"/>
      <c r="BC23" s="122"/>
      <c r="BE23" s="116"/>
      <c r="BF23" s="122"/>
      <c r="BH23" s="116"/>
      <c r="BI23" s="122"/>
      <c r="BK23" s="116"/>
      <c r="BL23" s="122"/>
      <c r="BN23" s="116"/>
      <c r="BO23" s="122"/>
      <c r="BQ23" s="116"/>
      <c r="BR23" s="122"/>
      <c r="BT23" s="116"/>
      <c r="BU23" s="122"/>
      <c r="BW23" s="116"/>
      <c r="BX23" s="122"/>
      <c r="BZ23" s="116"/>
      <c r="CA23" s="122"/>
      <c r="CC23" s="116"/>
      <c r="CD23" s="122"/>
      <c r="CF23" s="116"/>
      <c r="CG23" s="122"/>
      <c r="CI23" s="116"/>
      <c r="CJ23" s="122"/>
      <c r="CL23" s="116"/>
      <c r="CM23" s="122"/>
      <c r="CO23" s="116"/>
      <c r="CP23" s="122"/>
      <c r="CR23" s="116"/>
      <c r="CS23" s="122"/>
      <c r="CU23" s="116"/>
      <c r="CV23" s="122"/>
      <c r="CX23" s="116"/>
      <c r="CY23" s="122"/>
      <c r="DA23" s="116"/>
      <c r="DB23" s="122"/>
      <c r="DD23" s="116"/>
      <c r="DE23" s="122"/>
      <c r="DG23" s="116"/>
      <c r="DH23" s="122"/>
      <c r="DJ23" s="116"/>
      <c r="DK23" s="122"/>
      <c r="DM23" s="116"/>
      <c r="DN23" s="122"/>
      <c r="DP23" s="116"/>
      <c r="DQ23" s="122"/>
      <c r="DS23" s="116"/>
      <c r="DT23" s="122"/>
      <c r="DV23" s="116"/>
      <c r="DW23" s="122"/>
      <c r="DY23" s="116"/>
      <c r="DZ23" s="122"/>
      <c r="EB23" s="116"/>
      <c r="EC23" s="122"/>
      <c r="EE23" s="116"/>
      <c r="EF23" s="122"/>
      <c r="EH23" s="116"/>
      <c r="EI23" s="122"/>
      <c r="EK23" s="116"/>
      <c r="EL23" s="122"/>
      <c r="EN23" s="116"/>
      <c r="EO23" s="122"/>
      <c r="EQ23" s="116"/>
      <c r="ER23" s="122"/>
      <c r="ET23" s="116"/>
      <c r="EU23" s="122"/>
      <c r="EW23" s="116"/>
      <c r="EX23" s="122"/>
      <c r="EZ23" s="116"/>
      <c r="FA23" s="122"/>
      <c r="FC23" s="116"/>
      <c r="FD23" s="122"/>
      <c r="FF23" s="116"/>
      <c r="FG23" s="122"/>
      <c r="FI23" s="116"/>
      <c r="FJ23" s="122"/>
      <c r="FL23" s="116"/>
      <c r="FM23" s="122"/>
      <c r="FO23" s="116"/>
      <c r="FP23" s="122"/>
      <c r="FR23" s="116"/>
      <c r="FS23" s="122"/>
      <c r="FU23" s="116"/>
      <c r="FV23" s="122"/>
      <c r="FX23" s="116"/>
      <c r="FY23" s="122"/>
      <c r="GA23" s="116"/>
      <c r="GB23" s="122"/>
      <c r="GD23" s="116"/>
      <c r="GE23" s="122"/>
      <c r="GG23" s="116"/>
      <c r="GH23" s="122"/>
      <c r="GJ23" s="116"/>
      <c r="GK23" s="122"/>
      <c r="GM23" s="116"/>
      <c r="GN23" s="122"/>
      <c r="GP23" s="116"/>
      <c r="GQ23" s="122"/>
      <c r="GS23" s="116"/>
      <c r="GT23" s="122"/>
      <c r="GV23" s="116"/>
      <c r="GW23" s="122"/>
      <c r="GY23" s="116"/>
      <c r="GZ23" s="122"/>
      <c r="HB23" s="116"/>
      <c r="HC23" s="122"/>
      <c r="HE23" s="116"/>
      <c r="HF23" s="122"/>
      <c r="HH23" s="116"/>
      <c r="HI23" s="122"/>
      <c r="HK23" s="116"/>
      <c r="HL23" s="122"/>
      <c r="HN23" s="116"/>
      <c r="HO23" s="122"/>
      <c r="HQ23" s="116"/>
      <c r="HR23" s="122"/>
      <c r="HT23" s="116"/>
      <c r="HU23" s="122"/>
      <c r="HW23" s="116"/>
      <c r="HX23" s="122"/>
      <c r="HZ23" s="116"/>
      <c r="IA23" s="122"/>
      <c r="IC23" s="116"/>
      <c r="ID23" s="122"/>
      <c r="IF23" s="116"/>
      <c r="IG23" s="122"/>
      <c r="II23" s="116"/>
      <c r="IJ23" s="122"/>
      <c r="IL23" s="116"/>
      <c r="IM23" s="122"/>
      <c r="IO23" s="116"/>
      <c r="IP23" s="122"/>
      <c r="IR23" s="116"/>
      <c r="IS23" s="122"/>
      <c r="IU23" s="116"/>
      <c r="IV23" s="122"/>
    </row>
    <row r="24" spans="2:3" ht="12.75" customHeight="1">
      <c r="B24" s="117"/>
      <c r="C24" s="118"/>
    </row>
    <row r="25" spans="1:3" ht="63" customHeight="1">
      <c r="A25" s="126" t="s">
        <v>105</v>
      </c>
      <c r="B25" s="117"/>
      <c r="C25" s="124" t="s">
        <v>296</v>
      </c>
    </row>
    <row r="26" spans="2:3" ht="12.75" customHeight="1">
      <c r="B26" s="117"/>
      <c r="C26" s="119"/>
    </row>
    <row r="27" spans="1:3" ht="25.5" customHeight="1">
      <c r="A27" s="126" t="s">
        <v>6</v>
      </c>
      <c r="B27" s="117"/>
      <c r="C27" s="118" t="s">
        <v>209</v>
      </c>
    </row>
    <row r="28" spans="1:3" ht="12" customHeight="1">
      <c r="A28" s="126"/>
      <c r="B28" s="117"/>
      <c r="C28" s="118"/>
    </row>
    <row r="29" spans="1:3" ht="25.5" customHeight="1">
      <c r="A29" s="126" t="s">
        <v>268</v>
      </c>
      <c r="B29" s="117"/>
      <c r="C29" s="118" t="s">
        <v>297</v>
      </c>
    </row>
    <row r="30" spans="2:3" ht="12.75" customHeight="1">
      <c r="B30" s="117"/>
      <c r="C30" s="118"/>
    </row>
    <row r="31" spans="1:3" ht="25.5" customHeight="1">
      <c r="A31" s="126" t="s">
        <v>9</v>
      </c>
      <c r="B31" s="117"/>
      <c r="C31" s="118" t="s">
        <v>267</v>
      </c>
    </row>
    <row r="32" spans="2:3" ht="30.75" customHeight="1">
      <c r="B32" s="125" t="s">
        <v>181</v>
      </c>
      <c r="C32" s="118" t="s">
        <v>185</v>
      </c>
    </row>
    <row r="33" spans="2:3" ht="25.5" customHeight="1">
      <c r="B33" s="125" t="s">
        <v>182</v>
      </c>
      <c r="C33" s="118" t="s">
        <v>186</v>
      </c>
    </row>
    <row r="34" spans="2:3" ht="12.75" customHeight="1">
      <c r="B34" s="125" t="s">
        <v>183</v>
      </c>
      <c r="C34" s="118" t="s">
        <v>187</v>
      </c>
    </row>
    <row r="35" spans="2:3" ht="12.75" customHeight="1">
      <c r="B35" s="125" t="s">
        <v>184</v>
      </c>
      <c r="C35" s="118" t="s">
        <v>188</v>
      </c>
    </row>
    <row r="36" spans="2:3" ht="12.75" customHeight="1">
      <c r="B36" s="117"/>
      <c r="C36" s="118"/>
    </row>
    <row r="37" spans="1:3" ht="37.5" customHeight="1">
      <c r="A37" s="146" t="s">
        <v>93</v>
      </c>
      <c r="B37" s="117"/>
      <c r="C37" s="145" t="s">
        <v>253</v>
      </c>
    </row>
    <row r="38" spans="2:3" ht="12.75" customHeight="1">
      <c r="B38" s="117"/>
      <c r="C38" s="118"/>
    </row>
    <row r="39" spans="2:3" ht="12.75" customHeight="1">
      <c r="B39" s="117"/>
      <c r="C39" s="118"/>
    </row>
    <row r="40" spans="2:3" ht="12.75">
      <c r="B40" s="117"/>
      <c r="C40" s="118"/>
    </row>
    <row r="41" spans="2:3" ht="25.5" customHeight="1">
      <c r="B41" s="117"/>
      <c r="C41" s="118"/>
    </row>
    <row r="42" spans="2:3" ht="12.75" customHeight="1">
      <c r="B42" s="117"/>
      <c r="C42" s="118"/>
    </row>
    <row r="43" spans="2:3" ht="25.5" customHeight="1">
      <c r="B43" s="117"/>
      <c r="C43" s="118"/>
    </row>
    <row r="44" spans="2:3" ht="12.75" customHeight="1">
      <c r="B44" s="117"/>
      <c r="C44" s="118"/>
    </row>
    <row r="45" spans="2:3" ht="25.5" customHeight="1">
      <c r="B45" s="117"/>
      <c r="C45" s="118"/>
    </row>
    <row r="46" spans="2:3" ht="12.75" customHeight="1">
      <c r="B46" s="117"/>
      <c r="C46" s="118"/>
    </row>
    <row r="47" spans="2:3" ht="25.5" customHeight="1">
      <c r="B47" s="117"/>
      <c r="C47" s="118"/>
    </row>
    <row r="48" spans="2:3" ht="12.75" customHeight="1">
      <c r="B48" s="117"/>
      <c r="C48" s="118"/>
    </row>
    <row r="49" spans="2:3" ht="12.75" customHeight="1">
      <c r="B49" s="117"/>
      <c r="C49" s="118"/>
    </row>
    <row r="50" spans="2:3" ht="12.75" customHeight="1">
      <c r="B50" s="117"/>
      <c r="C50" s="118"/>
    </row>
    <row r="51" spans="2:3" ht="25.5" customHeight="1">
      <c r="B51" s="117"/>
      <c r="C51" s="118"/>
    </row>
    <row r="52" spans="2:3" ht="12.75" customHeight="1">
      <c r="B52" s="117"/>
      <c r="C52" s="118"/>
    </row>
    <row r="53" spans="2:3" ht="12.75" customHeight="1">
      <c r="B53" s="117"/>
      <c r="C53" s="118"/>
    </row>
    <row r="54" spans="2:3" ht="12.75" customHeight="1">
      <c r="B54" s="117"/>
      <c r="C54" s="118"/>
    </row>
    <row r="55" spans="2:3" ht="25.5" customHeight="1">
      <c r="B55" s="117"/>
      <c r="C55" s="118"/>
    </row>
    <row r="56" spans="2:3" ht="12.75" customHeight="1">
      <c r="B56" s="117"/>
      <c r="C56" s="118"/>
    </row>
    <row r="57" spans="2:3" ht="12.75" customHeight="1">
      <c r="B57" s="117"/>
      <c r="C57" s="118"/>
    </row>
    <row r="58" spans="2:3" ht="12.75" customHeight="1">
      <c r="B58" s="117"/>
      <c r="C58" s="118"/>
    </row>
    <row r="59" spans="2:3" ht="12.75" customHeight="1">
      <c r="B59" s="117"/>
      <c r="C59" s="118"/>
    </row>
    <row r="60" spans="2:3" ht="25.5" customHeight="1">
      <c r="B60" s="117"/>
      <c r="C60" s="118"/>
    </row>
    <row r="61" ht="12.75">
      <c r="C61" s="116"/>
    </row>
    <row r="62" ht="12.75">
      <c r="C62" s="118"/>
    </row>
  </sheetData>
  <sheetProtection/>
  <mergeCells count="3">
    <mergeCell ref="A5:C5"/>
    <mergeCell ref="A6:C6"/>
    <mergeCell ref="A23:B23"/>
  </mergeCells>
  <printOptions/>
  <pageMargins left="0.57" right="0.6" top="1" bottom="1" header="0.5" footer="0.5"/>
  <pageSetup horizontalDpi="600" verticalDpi="600" orientation="landscape" scale="88" r:id="rId1"/>
</worksheet>
</file>

<file path=xl/worksheets/sheet4.xml><?xml version="1.0" encoding="utf-8"?>
<worksheet xmlns="http://schemas.openxmlformats.org/spreadsheetml/2006/main" xmlns:r="http://schemas.openxmlformats.org/officeDocument/2006/relationships">
  <dimension ref="A1:J110"/>
  <sheetViews>
    <sheetView tabSelected="1" zoomScalePageLayoutView="0" workbookViewId="0" topLeftCell="A68">
      <selection activeCell="B79" sqref="B79:E79"/>
    </sheetView>
  </sheetViews>
  <sheetFormatPr defaultColWidth="9.140625" defaultRowHeight="12.75"/>
  <cols>
    <col min="1" max="1" width="41.28125" style="0" customWidth="1"/>
    <col min="2" max="2" width="19.00390625" style="0" customWidth="1"/>
    <col min="3" max="5" width="17.57421875" style="0" customWidth="1"/>
    <col min="6" max="6" width="10.28125" style="0" customWidth="1"/>
    <col min="7" max="7" width="10.00390625" style="55" customWidth="1"/>
    <col min="8" max="10" width="9.140625" style="55" customWidth="1"/>
  </cols>
  <sheetData>
    <row r="1" spans="1:6" ht="22.5" customHeight="1">
      <c r="A1" s="61" t="str">
        <f>IF(LEN(General!B2)&gt;0,General!B2,"")</f>
        <v>Kenyon College</v>
      </c>
      <c r="B1" s="3"/>
      <c r="C1" s="3"/>
      <c r="D1" s="3"/>
      <c r="E1" s="3"/>
      <c r="F1" s="3"/>
    </row>
    <row r="2" spans="1:6" ht="2.25" customHeight="1">
      <c r="A2" s="3"/>
      <c r="B2" s="3"/>
      <c r="C2" s="3"/>
      <c r="D2" s="3"/>
      <c r="E2" s="3"/>
      <c r="F2" s="3"/>
    </row>
    <row r="3" spans="1:6" ht="6" customHeight="1" hidden="1">
      <c r="A3" s="3"/>
      <c r="B3" s="3"/>
      <c r="C3" s="3"/>
      <c r="D3" s="3"/>
      <c r="E3" s="3"/>
      <c r="F3" s="3"/>
    </row>
    <row r="4" spans="1:6" ht="18">
      <c r="A4" s="4" t="s">
        <v>234</v>
      </c>
      <c r="B4" s="3"/>
      <c r="C4" s="3"/>
      <c r="D4" s="3"/>
      <c r="E4" s="3"/>
      <c r="F4" s="3"/>
    </row>
    <row r="5" spans="1:6" ht="81.75" customHeight="1">
      <c r="A5" s="195" t="s">
        <v>290</v>
      </c>
      <c r="B5" s="195"/>
      <c r="C5" s="195"/>
      <c r="D5" s="195"/>
      <c r="E5" s="195"/>
      <c r="F5" s="3"/>
    </row>
    <row r="6" spans="1:6" ht="12.75">
      <c r="A6" s="3"/>
      <c r="B6" s="3"/>
      <c r="C6" s="3"/>
      <c r="D6" s="3"/>
      <c r="E6" s="3"/>
      <c r="F6" s="3"/>
    </row>
    <row r="7" spans="1:6" ht="15.75">
      <c r="A7" s="5" t="s">
        <v>235</v>
      </c>
      <c r="B7" s="3"/>
      <c r="C7" s="3"/>
      <c r="D7" s="3"/>
      <c r="E7" s="3"/>
      <c r="F7" s="3"/>
    </row>
    <row r="8" spans="1:6" ht="25.5" customHeight="1">
      <c r="A8" s="166" t="s">
        <v>295</v>
      </c>
      <c r="B8" s="177"/>
      <c r="C8" s="177"/>
      <c r="D8" s="177"/>
      <c r="E8" s="177"/>
      <c r="F8" s="3"/>
    </row>
    <row r="9" spans="1:6" ht="12.75">
      <c r="A9" s="3"/>
      <c r="B9" s="3"/>
      <c r="C9" s="8" t="s">
        <v>5</v>
      </c>
      <c r="D9" s="8" t="s">
        <v>17</v>
      </c>
      <c r="E9" s="8" t="s">
        <v>18</v>
      </c>
      <c r="F9" s="3"/>
    </row>
    <row r="10" spans="1:6" ht="24.75" customHeight="1">
      <c r="A10" s="9" t="s">
        <v>92</v>
      </c>
      <c r="B10" s="135" t="s">
        <v>238</v>
      </c>
      <c r="C10" s="2">
        <v>4509</v>
      </c>
      <c r="D10" s="2">
        <v>1928</v>
      </c>
      <c r="E10" s="2">
        <v>2581</v>
      </c>
      <c r="F10" s="3"/>
    </row>
    <row r="11" spans="1:6" ht="25.5" customHeight="1">
      <c r="A11" s="9" t="s">
        <v>7</v>
      </c>
      <c r="B11" s="135" t="s">
        <v>239</v>
      </c>
      <c r="C11" s="2">
        <v>1413</v>
      </c>
      <c r="D11" s="2">
        <v>664</v>
      </c>
      <c r="E11" s="2">
        <v>749</v>
      </c>
      <c r="F11" s="3"/>
    </row>
    <row r="12" spans="1:6" ht="24.75" customHeight="1">
      <c r="A12" s="9" t="s">
        <v>8</v>
      </c>
      <c r="B12" s="135" t="s">
        <v>240</v>
      </c>
      <c r="C12" s="2">
        <v>456</v>
      </c>
      <c r="D12" s="2">
        <v>218</v>
      </c>
      <c r="E12" s="2">
        <v>238</v>
      </c>
      <c r="F12" s="3"/>
    </row>
    <row r="13" spans="1:6" ht="10.5" customHeight="1">
      <c r="A13" s="3"/>
      <c r="B13" s="3"/>
      <c r="C13" s="3"/>
      <c r="D13" s="3"/>
      <c r="E13" s="3"/>
      <c r="F13" s="3"/>
    </row>
    <row r="14" spans="1:6" ht="15.75">
      <c r="A14" s="5" t="s">
        <v>236</v>
      </c>
      <c r="B14" s="3"/>
      <c r="C14" s="3"/>
      <c r="D14" s="3"/>
      <c r="E14" s="3"/>
      <c r="F14" s="3"/>
    </row>
    <row r="15" spans="1:6" ht="15.75" customHeight="1">
      <c r="A15" s="166" t="s">
        <v>294</v>
      </c>
      <c r="B15" s="177"/>
      <c r="C15" s="177"/>
      <c r="D15" s="177"/>
      <c r="E15" s="177"/>
      <c r="F15" s="3"/>
    </row>
    <row r="16" spans="1:6" ht="24.75" customHeight="1">
      <c r="A16" s="6" t="s">
        <v>243</v>
      </c>
      <c r="B16" s="7"/>
      <c r="C16" s="7"/>
      <c r="D16" s="7"/>
      <c r="E16" s="130" t="s">
        <v>241</v>
      </c>
      <c r="F16" s="3"/>
    </row>
    <row r="17" spans="1:6" ht="25.5" customHeight="1">
      <c r="A17" s="167" t="s">
        <v>242</v>
      </c>
      <c r="B17" s="167"/>
      <c r="C17" s="168"/>
      <c r="D17" s="10" t="s">
        <v>214</v>
      </c>
      <c r="E17" s="2">
        <v>456</v>
      </c>
      <c r="F17" s="3"/>
    </row>
    <row r="18" spans="1:6" ht="15.75" customHeight="1">
      <c r="A18" s="167" t="s">
        <v>218</v>
      </c>
      <c r="B18" s="167"/>
      <c r="C18" s="168"/>
      <c r="D18" s="10" t="s">
        <v>215</v>
      </c>
      <c r="E18" s="2">
        <v>270</v>
      </c>
      <c r="F18" s="3"/>
    </row>
    <row r="19" spans="1:6" ht="15.75" customHeight="1">
      <c r="A19" s="167" t="s">
        <v>219</v>
      </c>
      <c r="B19" s="167"/>
      <c r="C19" s="168"/>
      <c r="D19" s="10" t="s">
        <v>216</v>
      </c>
      <c r="E19" s="2">
        <v>189</v>
      </c>
      <c r="F19" s="3"/>
    </row>
    <row r="20" spans="1:6" ht="15.75" customHeight="1">
      <c r="A20" s="167" t="s">
        <v>220</v>
      </c>
      <c r="B20" s="167"/>
      <c r="C20" s="168"/>
      <c r="D20" s="10" t="s">
        <v>217</v>
      </c>
      <c r="E20" s="2">
        <v>189</v>
      </c>
      <c r="F20" s="3"/>
    </row>
    <row r="21" spans="1:6" ht="29.25" customHeight="1">
      <c r="A21" s="169" t="s">
        <v>221</v>
      </c>
      <c r="B21" s="170"/>
      <c r="C21" s="171"/>
      <c r="D21" s="10" t="s">
        <v>222</v>
      </c>
      <c r="E21" s="21">
        <v>29202</v>
      </c>
      <c r="F21" s="3"/>
    </row>
    <row r="22" spans="1:6" ht="29.25" customHeight="1">
      <c r="A22" s="175" t="s">
        <v>247</v>
      </c>
      <c r="B22" s="176"/>
      <c r="C22" s="176"/>
      <c r="D22" s="3"/>
      <c r="E22" s="3"/>
      <c r="F22" s="3"/>
    </row>
    <row r="23" spans="1:6" ht="40.5" customHeight="1">
      <c r="A23" s="172" t="s">
        <v>223</v>
      </c>
      <c r="B23" s="173"/>
      <c r="C23" s="174"/>
      <c r="D23" s="10" t="s">
        <v>244</v>
      </c>
      <c r="E23" s="2">
        <v>125</v>
      </c>
      <c r="F23" s="3"/>
    </row>
    <row r="24" spans="1:6" ht="30" customHeight="1">
      <c r="A24" s="169" t="s">
        <v>224</v>
      </c>
      <c r="B24" s="170"/>
      <c r="C24" s="171"/>
      <c r="D24" s="10" t="s">
        <v>245</v>
      </c>
      <c r="E24" s="21">
        <v>9615</v>
      </c>
      <c r="F24" s="3"/>
    </row>
    <row r="25" spans="1:6" ht="24" customHeight="1">
      <c r="A25" s="169" t="s">
        <v>229</v>
      </c>
      <c r="B25" s="170"/>
      <c r="C25" s="171"/>
      <c r="D25" s="10" t="s">
        <v>246</v>
      </c>
      <c r="E25" s="2">
        <v>0</v>
      </c>
      <c r="F25" s="3"/>
    </row>
    <row r="26" spans="1:6" ht="87.75" customHeight="1">
      <c r="A26" s="176" t="s">
        <v>299</v>
      </c>
      <c r="B26" s="176"/>
      <c r="C26" s="176"/>
      <c r="D26" s="82"/>
      <c r="E26" s="82"/>
      <c r="F26" s="3"/>
    </row>
    <row r="27" spans="1:6" ht="48.75" customHeight="1">
      <c r="A27" s="169" t="s">
        <v>225</v>
      </c>
      <c r="B27" s="170"/>
      <c r="C27" s="171"/>
      <c r="D27" s="10" t="s">
        <v>226</v>
      </c>
      <c r="E27" s="23">
        <v>0.66</v>
      </c>
      <c r="F27" s="3"/>
    </row>
    <row r="28" spans="1:6" ht="48.75" customHeight="1">
      <c r="A28" s="172" t="s">
        <v>230</v>
      </c>
      <c r="B28" s="173"/>
      <c r="C28" s="174"/>
      <c r="D28" s="10" t="s">
        <v>231</v>
      </c>
      <c r="E28" s="23">
        <v>0.63</v>
      </c>
      <c r="F28" s="3"/>
    </row>
    <row r="29" spans="1:6" ht="14.25" customHeight="1">
      <c r="A29" s="169" t="s">
        <v>227</v>
      </c>
      <c r="B29" s="170"/>
      <c r="C29" s="171"/>
      <c r="D29" s="10" t="s">
        <v>228</v>
      </c>
      <c r="E29" s="21">
        <v>19462</v>
      </c>
      <c r="F29" s="3"/>
    </row>
    <row r="30" spans="1:6" ht="54.75" customHeight="1">
      <c r="A30" s="169" t="s">
        <v>232</v>
      </c>
      <c r="B30" s="170"/>
      <c r="C30" s="171"/>
      <c r="D30" s="10" t="s">
        <v>233</v>
      </c>
      <c r="E30" s="21">
        <v>14843</v>
      </c>
      <c r="F30" s="3"/>
    </row>
    <row r="31" spans="1:6" ht="15" customHeight="1">
      <c r="A31" s="131"/>
      <c r="B31" s="131"/>
      <c r="C31" s="131"/>
      <c r="D31" s="82"/>
      <c r="E31" s="132"/>
      <c r="F31" s="3"/>
    </row>
    <row r="32" spans="1:6" ht="14.25" customHeight="1">
      <c r="A32" s="181" t="s">
        <v>248</v>
      </c>
      <c r="B32" s="181"/>
      <c r="C32" s="181"/>
      <c r="D32" s="82"/>
      <c r="E32" s="132"/>
      <c r="F32" s="3"/>
    </row>
    <row r="33" spans="1:6" ht="30" customHeight="1">
      <c r="A33" s="196" t="s">
        <v>277</v>
      </c>
      <c r="B33" s="197"/>
      <c r="C33" s="197"/>
      <c r="D33" s="197"/>
      <c r="E33" s="132"/>
      <c r="F33" s="3"/>
    </row>
    <row r="34" spans="1:6" ht="14.25" customHeight="1">
      <c r="A34" s="169" t="s">
        <v>270</v>
      </c>
      <c r="B34" s="170"/>
      <c r="C34" s="171"/>
      <c r="D34" s="10"/>
      <c r="E34" s="2">
        <v>142</v>
      </c>
      <c r="F34" s="3"/>
    </row>
    <row r="35" spans="1:6" ht="14.25" customHeight="1">
      <c r="A35" s="184" t="s">
        <v>276</v>
      </c>
      <c r="B35" s="170"/>
      <c r="C35" s="171"/>
      <c r="D35" s="10"/>
      <c r="E35" s="21">
        <v>21264</v>
      </c>
      <c r="F35" s="3"/>
    </row>
    <row r="36" spans="1:6" ht="14.25" customHeight="1">
      <c r="A36" s="133"/>
      <c r="B36" s="131"/>
      <c r="C36" s="131"/>
      <c r="D36" s="82"/>
      <c r="E36" s="132"/>
      <c r="F36" s="3"/>
    </row>
    <row r="37" spans="1:6" ht="14.25" customHeight="1">
      <c r="A37" s="184" t="s">
        <v>269</v>
      </c>
      <c r="B37" s="170"/>
      <c r="C37" s="171"/>
      <c r="D37" s="10"/>
      <c r="E37" s="2">
        <v>133</v>
      </c>
      <c r="F37" s="3"/>
    </row>
    <row r="38" spans="1:6" ht="14.25" customHeight="1">
      <c r="A38" s="184" t="s">
        <v>275</v>
      </c>
      <c r="B38" s="170"/>
      <c r="C38" s="171"/>
      <c r="D38" s="10"/>
      <c r="E38" s="21">
        <v>458790</v>
      </c>
      <c r="F38" s="3"/>
    </row>
    <row r="39" spans="1:6" ht="14.25" customHeight="1">
      <c r="A39" s="131"/>
      <c r="B39" s="131"/>
      <c r="C39" s="131"/>
      <c r="D39" s="82"/>
      <c r="E39" s="82"/>
      <c r="F39" s="3"/>
    </row>
    <row r="40" spans="1:6" ht="14.25" customHeight="1">
      <c r="A40" s="169" t="s">
        <v>237</v>
      </c>
      <c r="B40" s="170"/>
      <c r="C40" s="171"/>
      <c r="D40" s="10" t="s">
        <v>252</v>
      </c>
      <c r="E40" s="21">
        <v>46830</v>
      </c>
      <c r="F40" s="3"/>
    </row>
    <row r="41" spans="1:6" ht="14.25" customHeight="1">
      <c r="A41" s="131"/>
      <c r="B41" s="131"/>
      <c r="C41" s="131"/>
      <c r="D41" s="82"/>
      <c r="E41" s="82"/>
      <c r="F41" s="3"/>
    </row>
    <row r="42" spans="1:6" ht="12.75">
      <c r="A42" s="12"/>
      <c r="B42" s="3"/>
      <c r="C42" s="3"/>
      <c r="D42" s="3"/>
      <c r="E42" s="3"/>
      <c r="F42" s="3"/>
    </row>
    <row r="43" spans="1:6" ht="15.75">
      <c r="A43" s="5" t="s">
        <v>249</v>
      </c>
      <c r="B43" s="3"/>
      <c r="C43" s="3"/>
      <c r="D43" s="3"/>
      <c r="E43" s="3"/>
      <c r="F43" s="3"/>
    </row>
    <row r="44" spans="1:6" ht="25.5" customHeight="1">
      <c r="A44" s="166" t="s">
        <v>298</v>
      </c>
      <c r="B44" s="177"/>
      <c r="C44" s="177"/>
      <c r="D44" s="177"/>
      <c r="E44" s="177"/>
      <c r="F44" s="3"/>
    </row>
    <row r="45" spans="1:6" ht="12.75">
      <c r="A45" s="166" t="s">
        <v>14</v>
      </c>
      <c r="B45" s="177"/>
      <c r="C45" s="177"/>
      <c r="D45" s="177"/>
      <c r="E45" s="177"/>
      <c r="F45" s="3"/>
    </row>
    <row r="46" spans="1:6" ht="12.75">
      <c r="A46" s="3"/>
      <c r="B46" s="3"/>
      <c r="C46" s="11" t="s">
        <v>0</v>
      </c>
      <c r="D46" s="11" t="s">
        <v>2</v>
      </c>
      <c r="E46" s="11"/>
      <c r="F46" s="3"/>
    </row>
    <row r="47" spans="1:6" ht="12.75">
      <c r="A47" s="3"/>
      <c r="B47" s="3"/>
      <c r="C47" s="13" t="s">
        <v>1</v>
      </c>
      <c r="D47" s="13" t="s">
        <v>1</v>
      </c>
      <c r="E47" s="13" t="s">
        <v>3</v>
      </c>
      <c r="F47" s="3"/>
    </row>
    <row r="48" spans="1:6" ht="12.75">
      <c r="A48" s="14" t="s">
        <v>4</v>
      </c>
      <c r="B48" s="15"/>
      <c r="C48" s="2">
        <v>1635</v>
      </c>
      <c r="D48" s="2">
        <v>0</v>
      </c>
      <c r="E48" s="22">
        <v>1635</v>
      </c>
      <c r="F48" s="3"/>
    </row>
    <row r="49" spans="1:6" ht="22.5" customHeight="1">
      <c r="A49" s="14" t="s">
        <v>85</v>
      </c>
      <c r="B49" s="15"/>
      <c r="C49" s="2">
        <v>0</v>
      </c>
      <c r="D49" s="2">
        <v>0</v>
      </c>
      <c r="E49" s="22">
        <v>0</v>
      </c>
      <c r="F49" s="3"/>
    </row>
    <row r="50" spans="1:6" ht="20.25" customHeight="1">
      <c r="A50" s="14" t="s">
        <v>5</v>
      </c>
      <c r="B50" s="15"/>
      <c r="C50" s="2">
        <v>1635</v>
      </c>
      <c r="D50" s="2">
        <v>8</v>
      </c>
      <c r="E50" s="22">
        <v>1635</v>
      </c>
      <c r="F50" s="3"/>
    </row>
    <row r="51" spans="1:6" ht="12.75">
      <c r="A51" s="3"/>
      <c r="B51" s="3"/>
      <c r="C51" s="3"/>
      <c r="D51" s="3"/>
      <c r="E51" s="3"/>
      <c r="F51" s="3"/>
    </row>
    <row r="52" spans="1:6" ht="27" customHeight="1">
      <c r="A52" s="5" t="s">
        <v>250</v>
      </c>
      <c r="B52" s="3"/>
      <c r="C52" s="3"/>
      <c r="D52" s="3"/>
      <c r="E52" s="3"/>
      <c r="F52" s="3"/>
    </row>
    <row r="53" spans="1:6" ht="25.5" customHeight="1">
      <c r="A53" s="178" t="s">
        <v>99</v>
      </c>
      <c r="B53" s="179"/>
      <c r="C53" s="180"/>
      <c r="D53" s="10" t="s">
        <v>174</v>
      </c>
      <c r="E53" s="22">
        <v>164</v>
      </c>
      <c r="F53" s="3"/>
    </row>
    <row r="54" spans="1:6" ht="30" customHeight="1">
      <c r="A54" s="182" t="s">
        <v>100</v>
      </c>
      <c r="B54" s="182"/>
      <c r="C54" s="182"/>
      <c r="D54" s="182"/>
      <c r="E54" s="182"/>
      <c r="F54" s="3"/>
    </row>
    <row r="55" spans="1:6" ht="12.75">
      <c r="A55" s="3"/>
      <c r="B55" s="3"/>
      <c r="C55" s="3"/>
      <c r="D55" s="3"/>
      <c r="E55" s="3"/>
      <c r="F55" s="3"/>
    </row>
    <row r="56" spans="1:6" ht="15.75">
      <c r="A56" s="5" t="s">
        <v>6</v>
      </c>
      <c r="B56" s="3"/>
      <c r="C56" s="3"/>
      <c r="D56" s="3"/>
      <c r="E56" s="3"/>
      <c r="F56" s="3"/>
    </row>
    <row r="57" spans="1:6" ht="12.75">
      <c r="A57" s="166" t="s">
        <v>209</v>
      </c>
      <c r="B57" s="177"/>
      <c r="C57" s="177"/>
      <c r="D57" s="177"/>
      <c r="E57" s="177"/>
      <c r="F57" s="3"/>
    </row>
    <row r="58" spans="1:6" ht="12.75">
      <c r="A58" s="136" t="s">
        <v>251</v>
      </c>
      <c r="B58" s="17"/>
      <c r="C58" s="18"/>
      <c r="D58" s="10" t="s">
        <v>23</v>
      </c>
      <c r="E58" s="2">
        <v>440</v>
      </c>
      <c r="F58" s="3"/>
    </row>
    <row r="59" spans="1:6" ht="12.75" customHeight="1">
      <c r="A59" s="136" t="s">
        <v>264</v>
      </c>
      <c r="B59" s="17"/>
      <c r="C59" s="18"/>
      <c r="D59" s="10" t="s">
        <v>24</v>
      </c>
      <c r="E59" s="2">
        <v>375</v>
      </c>
      <c r="F59" s="3"/>
    </row>
    <row r="60" spans="1:6" ht="12.75" customHeight="1">
      <c r="A60" s="16" t="s">
        <v>15</v>
      </c>
      <c r="B60" s="17"/>
      <c r="C60" s="18"/>
      <c r="D60" s="10" t="s">
        <v>20</v>
      </c>
      <c r="E60" s="2">
        <v>10</v>
      </c>
      <c r="F60" s="3"/>
    </row>
    <row r="61" spans="1:6" ht="12.75" customHeight="1">
      <c r="A61" s="16" t="s">
        <v>16</v>
      </c>
      <c r="B61" s="17"/>
      <c r="C61" s="18"/>
      <c r="D61" s="10" t="s">
        <v>21</v>
      </c>
      <c r="E61" s="2">
        <v>2</v>
      </c>
      <c r="F61" s="3"/>
    </row>
    <row r="62" spans="1:6" ht="27" customHeight="1">
      <c r="A62" s="184" t="s">
        <v>265</v>
      </c>
      <c r="B62" s="185"/>
      <c r="C62" s="186"/>
      <c r="D62" s="10" t="s">
        <v>22</v>
      </c>
      <c r="E62" s="23">
        <v>0.94</v>
      </c>
      <c r="F62" s="3"/>
    </row>
    <row r="63" spans="1:6" ht="27" customHeight="1">
      <c r="A63" s="134"/>
      <c r="B63" s="138"/>
      <c r="C63" s="138"/>
      <c r="D63" s="82"/>
      <c r="E63" s="3"/>
      <c r="F63" s="3"/>
    </row>
    <row r="64" spans="1:6" ht="15.75">
      <c r="A64" s="5" t="s">
        <v>268</v>
      </c>
      <c r="B64" s="3"/>
      <c r="C64" s="3"/>
      <c r="D64" s="3"/>
      <c r="E64" s="3"/>
      <c r="F64" s="3"/>
    </row>
    <row r="65" spans="1:6" ht="12.75" customHeight="1">
      <c r="A65" s="166" t="s">
        <v>286</v>
      </c>
      <c r="B65" s="166"/>
      <c r="C65" s="166"/>
      <c r="D65" s="166"/>
      <c r="E65" s="166"/>
      <c r="F65" s="3"/>
    </row>
    <row r="66" spans="1:6" ht="12.75">
      <c r="A66" s="3"/>
      <c r="B66" s="3"/>
      <c r="C66" s="8" t="s">
        <v>5</v>
      </c>
      <c r="D66" s="8" t="s">
        <v>17</v>
      </c>
      <c r="E66" s="8" t="s">
        <v>18</v>
      </c>
      <c r="F66" s="3"/>
    </row>
    <row r="67" spans="1:6" ht="24.75" customHeight="1">
      <c r="A67" s="139" t="s">
        <v>285</v>
      </c>
      <c r="B67" s="135"/>
      <c r="C67" s="143">
        <v>3.34</v>
      </c>
      <c r="D67" s="143"/>
      <c r="E67" s="143"/>
      <c r="F67" s="3"/>
    </row>
    <row r="68" spans="1:6" ht="33.75" customHeight="1">
      <c r="A68" s="139" t="s">
        <v>288</v>
      </c>
      <c r="B68" s="189"/>
      <c r="C68" s="190"/>
      <c r="D68" s="190"/>
      <c r="E68" s="191"/>
      <c r="F68" s="3"/>
    </row>
    <row r="69" spans="1:6" ht="12.75" customHeight="1">
      <c r="A69" s="3"/>
      <c r="B69" s="144"/>
      <c r="C69" s="3"/>
      <c r="D69" s="3"/>
      <c r="E69" s="3"/>
      <c r="F69" s="3"/>
    </row>
    <row r="70" spans="1:6" ht="15.75">
      <c r="A70" s="19" t="s">
        <v>9</v>
      </c>
      <c r="B70" s="3"/>
      <c r="C70" s="3"/>
      <c r="D70" s="3"/>
      <c r="E70" s="3"/>
      <c r="F70" s="3"/>
    </row>
    <row r="71" spans="1:6" ht="34.5" customHeight="1">
      <c r="A71" s="187" t="s">
        <v>207</v>
      </c>
      <c r="B71" s="188"/>
      <c r="C71" s="188"/>
      <c r="D71" s="188"/>
      <c r="E71" s="188"/>
      <c r="F71" s="3"/>
    </row>
    <row r="72" spans="1:6" ht="12.75">
      <c r="A72" s="3"/>
      <c r="B72" s="3"/>
      <c r="C72" s="20" t="s">
        <v>266</v>
      </c>
      <c r="D72" s="20" t="s">
        <v>206</v>
      </c>
      <c r="E72" s="3"/>
      <c r="F72" s="3"/>
    </row>
    <row r="73" spans="1:6" ht="12.75">
      <c r="A73" s="1" t="s">
        <v>10</v>
      </c>
      <c r="B73" s="10" t="s">
        <v>25</v>
      </c>
      <c r="C73" s="21">
        <v>188696000</v>
      </c>
      <c r="D73" s="21">
        <v>192934254</v>
      </c>
      <c r="E73" s="3"/>
      <c r="F73" s="3"/>
    </row>
    <row r="74" spans="1:6" ht="12.75">
      <c r="A74" s="1" t="s">
        <v>11</v>
      </c>
      <c r="B74" s="10" t="s">
        <v>26</v>
      </c>
      <c r="C74" s="21"/>
      <c r="D74" s="21">
        <v>41958218</v>
      </c>
      <c r="E74" s="3"/>
      <c r="F74" s="3"/>
    </row>
    <row r="75" spans="1:6" ht="12.75">
      <c r="A75" s="1" t="s">
        <v>12</v>
      </c>
      <c r="B75" s="10" t="s">
        <v>27</v>
      </c>
      <c r="C75" s="21"/>
      <c r="D75" s="21">
        <v>133115281</v>
      </c>
      <c r="E75" s="3"/>
      <c r="F75" s="3"/>
    </row>
    <row r="76" spans="1:6" ht="12.75">
      <c r="A76" s="1" t="s">
        <v>13</v>
      </c>
      <c r="B76" s="10" t="s">
        <v>97</v>
      </c>
      <c r="C76" s="21"/>
      <c r="D76" s="21">
        <v>78139540</v>
      </c>
      <c r="E76" s="3"/>
      <c r="F76" s="3"/>
    </row>
    <row r="77" spans="1:6" ht="25.5" customHeight="1">
      <c r="A77" s="141"/>
      <c r="B77" s="82"/>
      <c r="C77" s="82"/>
      <c r="D77" s="82"/>
      <c r="E77" s="3"/>
      <c r="F77" s="3"/>
    </row>
    <row r="78" spans="1:6" ht="15" customHeight="1">
      <c r="A78" s="19" t="s">
        <v>287</v>
      </c>
      <c r="B78" s="3"/>
      <c r="C78" s="3"/>
      <c r="D78" s="3"/>
      <c r="E78" s="3"/>
      <c r="F78" s="3"/>
    </row>
    <row r="79" spans="1:6" ht="52.5" customHeight="1">
      <c r="A79" s="142" t="s">
        <v>289</v>
      </c>
      <c r="B79" s="192" t="s">
        <v>306</v>
      </c>
      <c r="C79" s="193"/>
      <c r="D79" s="193"/>
      <c r="E79" s="194"/>
      <c r="F79" s="3"/>
    </row>
    <row r="80" spans="1:6" ht="16.5" customHeight="1">
      <c r="A80" s="183"/>
      <c r="B80" s="183"/>
      <c r="C80" s="183"/>
      <c r="D80" s="183"/>
      <c r="E80" s="183"/>
      <c r="F80" s="3"/>
    </row>
    <row r="81" spans="1:6" ht="12.75">
      <c r="A81" s="183" t="s">
        <v>28</v>
      </c>
      <c r="B81" s="183"/>
      <c r="C81" s="183"/>
      <c r="D81" s="183"/>
      <c r="E81" s="183"/>
      <c r="F81" s="3"/>
    </row>
    <row r="82" spans="1:6" ht="12.75" customHeight="1">
      <c r="A82" s="3"/>
      <c r="B82" s="3"/>
      <c r="C82" s="3"/>
      <c r="D82" s="3"/>
      <c r="E82" s="3"/>
      <c r="F82" s="3"/>
    </row>
    <row r="83" ht="5.25" customHeight="1"/>
    <row r="89" spans="1:10" s="3" customFormat="1" ht="12.75">
      <c r="A89"/>
      <c r="B89"/>
      <c r="C89"/>
      <c r="D89"/>
      <c r="E89"/>
      <c r="F89"/>
      <c r="G89" s="55"/>
      <c r="H89" s="55"/>
      <c r="I89" s="55"/>
      <c r="J89" s="55"/>
    </row>
    <row r="90" spans="1:10" s="3" customFormat="1" ht="12.75" customHeight="1">
      <c r="A90"/>
      <c r="B90"/>
      <c r="C90"/>
      <c r="D90"/>
      <c r="E90"/>
      <c r="F90"/>
      <c r="G90" s="55"/>
      <c r="H90" s="55"/>
      <c r="I90" s="55"/>
      <c r="J90" s="55"/>
    </row>
    <row r="91" spans="1:10" s="3" customFormat="1" ht="12.75">
      <c r="A91"/>
      <c r="B91"/>
      <c r="C91"/>
      <c r="D91"/>
      <c r="E91"/>
      <c r="F91"/>
      <c r="G91" s="55"/>
      <c r="H91" s="55"/>
      <c r="I91" s="55"/>
      <c r="J91" s="55"/>
    </row>
    <row r="92" spans="1:10" s="3" customFormat="1" ht="12.75">
      <c r="A92"/>
      <c r="B92"/>
      <c r="C92"/>
      <c r="D92"/>
      <c r="E92"/>
      <c r="F92"/>
      <c r="G92" s="55"/>
      <c r="H92" s="55"/>
      <c r="I92" s="55"/>
      <c r="J92" s="55"/>
    </row>
    <row r="93" spans="1:10" s="3" customFormat="1" ht="12.75">
      <c r="A93"/>
      <c r="B93"/>
      <c r="C93"/>
      <c r="D93"/>
      <c r="E93"/>
      <c r="F93"/>
      <c r="G93" s="55"/>
      <c r="H93" s="55"/>
      <c r="I93" s="55"/>
      <c r="J93" s="55"/>
    </row>
    <row r="94" spans="1:10" s="3" customFormat="1" ht="12.75" customHeight="1">
      <c r="A94"/>
      <c r="B94"/>
      <c r="C94"/>
      <c r="D94"/>
      <c r="E94"/>
      <c r="F94"/>
      <c r="G94" s="55"/>
      <c r="H94" s="55"/>
      <c r="I94" s="55"/>
      <c r="J94" s="55"/>
    </row>
    <row r="95" spans="1:10" s="3" customFormat="1" ht="12.75" customHeight="1">
      <c r="A95"/>
      <c r="B95"/>
      <c r="C95"/>
      <c r="D95"/>
      <c r="E95"/>
      <c r="F95"/>
      <c r="G95" s="55"/>
      <c r="H95" s="55"/>
      <c r="I95" s="55"/>
      <c r="J95" s="55"/>
    </row>
    <row r="96" spans="1:10" s="3" customFormat="1" ht="12.75" customHeight="1">
      <c r="A96"/>
      <c r="B96"/>
      <c r="C96"/>
      <c r="D96"/>
      <c r="E96"/>
      <c r="F96"/>
      <c r="G96" s="55"/>
      <c r="H96" s="55"/>
      <c r="I96" s="55"/>
      <c r="J96" s="55"/>
    </row>
    <row r="97" spans="1:10" s="3" customFormat="1" ht="12.75" customHeight="1">
      <c r="A97"/>
      <c r="B97"/>
      <c r="C97"/>
      <c r="D97"/>
      <c r="E97"/>
      <c r="F97"/>
      <c r="G97" s="55"/>
      <c r="H97" s="55"/>
      <c r="I97" s="55"/>
      <c r="J97" s="55"/>
    </row>
    <row r="98" spans="1:10" s="3" customFormat="1" ht="12.75" customHeight="1">
      <c r="A98"/>
      <c r="B98"/>
      <c r="C98"/>
      <c r="D98"/>
      <c r="E98"/>
      <c r="F98"/>
      <c r="G98" s="55"/>
      <c r="H98" s="55"/>
      <c r="I98" s="55"/>
      <c r="J98" s="55"/>
    </row>
    <row r="99" spans="1:10" s="3" customFormat="1" ht="12.75" customHeight="1">
      <c r="A99"/>
      <c r="B99"/>
      <c r="C99"/>
      <c r="D99"/>
      <c r="E99"/>
      <c r="F99"/>
      <c r="G99" s="55"/>
      <c r="H99" s="55"/>
      <c r="I99" s="55"/>
      <c r="J99" s="55"/>
    </row>
    <row r="100" spans="1:10" s="3" customFormat="1" ht="12.75">
      <c r="A100"/>
      <c r="B100"/>
      <c r="C100"/>
      <c r="D100"/>
      <c r="E100"/>
      <c r="F100"/>
      <c r="G100" s="55"/>
      <c r="H100" s="55"/>
      <c r="I100" s="55"/>
      <c r="J100" s="55"/>
    </row>
    <row r="101" spans="1:10" s="3" customFormat="1" ht="12.75">
      <c r="A101"/>
      <c r="B101"/>
      <c r="C101"/>
      <c r="D101"/>
      <c r="E101"/>
      <c r="F101"/>
      <c r="G101" s="55"/>
      <c r="H101" s="55"/>
      <c r="I101" s="55"/>
      <c r="J101" s="55"/>
    </row>
    <row r="102" spans="1:10" s="3" customFormat="1" ht="12.75">
      <c r="A102"/>
      <c r="B102"/>
      <c r="C102"/>
      <c r="D102"/>
      <c r="E102"/>
      <c r="F102"/>
      <c r="G102" s="55"/>
      <c r="H102" s="55"/>
      <c r="I102" s="55"/>
      <c r="J102" s="55"/>
    </row>
    <row r="103" spans="1:10" s="3" customFormat="1" ht="12.75">
      <c r="A103"/>
      <c r="B103"/>
      <c r="C103"/>
      <c r="D103"/>
      <c r="E103"/>
      <c r="F103"/>
      <c r="G103" s="55"/>
      <c r="H103" s="55"/>
      <c r="I103" s="55"/>
      <c r="J103" s="55"/>
    </row>
    <row r="104" spans="1:10" s="3" customFormat="1" ht="12.75">
      <c r="A104"/>
      <c r="B104"/>
      <c r="C104"/>
      <c r="D104"/>
      <c r="E104"/>
      <c r="F104"/>
      <c r="G104" s="55"/>
      <c r="H104" s="55"/>
      <c r="I104" s="55"/>
      <c r="J104" s="55"/>
    </row>
    <row r="105" spans="1:10" s="3" customFormat="1" ht="12.75">
      <c r="A105"/>
      <c r="B105"/>
      <c r="C105"/>
      <c r="D105"/>
      <c r="E105"/>
      <c r="F105"/>
      <c r="G105" s="55"/>
      <c r="H105" s="55"/>
      <c r="I105" s="55"/>
      <c r="J105" s="55"/>
    </row>
    <row r="106" spans="1:10" s="3" customFormat="1" ht="12.75">
      <c r="A106"/>
      <c r="B106"/>
      <c r="C106"/>
      <c r="D106"/>
      <c r="E106"/>
      <c r="F106"/>
      <c r="G106" s="55"/>
      <c r="H106" s="55"/>
      <c r="I106" s="55"/>
      <c r="J106" s="55"/>
    </row>
    <row r="107" spans="1:10" s="3" customFormat="1" ht="12.75">
      <c r="A107"/>
      <c r="B107"/>
      <c r="C107"/>
      <c r="D107"/>
      <c r="E107"/>
      <c r="F107"/>
      <c r="G107" s="55"/>
      <c r="H107" s="55"/>
      <c r="I107" s="55"/>
      <c r="J107" s="55"/>
    </row>
    <row r="108" spans="1:10" s="3" customFormat="1" ht="12.75">
      <c r="A108"/>
      <c r="B108"/>
      <c r="C108"/>
      <c r="D108"/>
      <c r="E108"/>
      <c r="F108"/>
      <c r="G108" s="55"/>
      <c r="H108" s="55"/>
      <c r="I108" s="55"/>
      <c r="J108" s="55"/>
    </row>
    <row r="109" spans="1:10" s="3" customFormat="1" ht="12.75">
      <c r="A109"/>
      <c r="B109"/>
      <c r="C109"/>
      <c r="D109"/>
      <c r="E109"/>
      <c r="F109"/>
      <c r="G109" s="55"/>
      <c r="H109" s="55"/>
      <c r="I109" s="55"/>
      <c r="J109" s="55"/>
    </row>
    <row r="110" spans="1:10" s="3" customFormat="1" ht="12.75">
      <c r="A110"/>
      <c r="B110"/>
      <c r="C110"/>
      <c r="D110"/>
      <c r="E110"/>
      <c r="F110"/>
      <c r="G110" s="55"/>
      <c r="H110" s="55"/>
      <c r="I110" s="55"/>
      <c r="J110" s="55"/>
    </row>
  </sheetData>
  <sheetProtection/>
  <mergeCells count="36">
    <mergeCell ref="B79:E79"/>
    <mergeCell ref="A80:E80"/>
    <mergeCell ref="A5:E5"/>
    <mergeCell ref="A8:E8"/>
    <mergeCell ref="A15:E15"/>
    <mergeCell ref="A34:C34"/>
    <mergeCell ref="A21:C21"/>
    <mergeCell ref="A17:C17"/>
    <mergeCell ref="A18:C18"/>
    <mergeCell ref="A33:D33"/>
    <mergeCell ref="A54:E54"/>
    <mergeCell ref="A81:E81"/>
    <mergeCell ref="A57:E57"/>
    <mergeCell ref="A62:C62"/>
    <mergeCell ref="A71:E71"/>
    <mergeCell ref="A35:C35"/>
    <mergeCell ref="A37:C37"/>
    <mergeCell ref="A40:C40"/>
    <mergeCell ref="A38:C38"/>
    <mergeCell ref="B68:E68"/>
    <mergeCell ref="A22:C22"/>
    <mergeCell ref="A44:E44"/>
    <mergeCell ref="A45:E45"/>
    <mergeCell ref="A53:C53"/>
    <mergeCell ref="A26:C26"/>
    <mergeCell ref="A32:C32"/>
    <mergeCell ref="A65:E65"/>
    <mergeCell ref="A19:C19"/>
    <mergeCell ref="A20:C20"/>
    <mergeCell ref="A30:C30"/>
    <mergeCell ref="A25:C25"/>
    <mergeCell ref="A23:C23"/>
    <mergeCell ref="A27:C27"/>
    <mergeCell ref="A29:C29"/>
    <mergeCell ref="A24:C24"/>
    <mergeCell ref="A28:C28"/>
  </mergeCells>
  <printOptions/>
  <pageMargins left="0.75" right="0.75" top="1" bottom="1" header="0.5" footer="0.5"/>
  <pageSetup horizontalDpi="600" verticalDpi="600" orientation="landscape" scale="93" r:id="rId1"/>
  <headerFooter alignWithMargins="0">
    <oddHeader>&amp;LHEDS Strategic Indicators Survey</oddHeader>
    <oddFooter>&amp;L&amp;A&amp;CPage &amp;P</oddFooter>
  </headerFooter>
  <rowBreaks count="3" manualBreakCount="3">
    <brk id="21" max="255" man="1"/>
    <brk id="31" max="255" man="1"/>
    <brk id="55" max="255" man="1"/>
  </rowBreaks>
</worksheet>
</file>

<file path=xl/worksheets/sheet5.xml><?xml version="1.0" encoding="utf-8"?>
<worksheet xmlns="http://schemas.openxmlformats.org/spreadsheetml/2006/main" xmlns:r="http://schemas.openxmlformats.org/officeDocument/2006/relationships">
  <dimension ref="A1:N71"/>
  <sheetViews>
    <sheetView zoomScalePageLayoutView="0" workbookViewId="0" topLeftCell="A1">
      <selection activeCell="A2" sqref="A2"/>
    </sheetView>
  </sheetViews>
  <sheetFormatPr defaultColWidth="9.140625" defaultRowHeight="12.75"/>
  <cols>
    <col min="1" max="1" width="26.8515625" style="25" customWidth="1"/>
    <col min="2" max="6" width="10.140625" style="24" customWidth="1"/>
    <col min="7" max="7" width="2.421875" style="24" customWidth="1"/>
    <col min="8" max="10" width="10.140625" style="24" customWidth="1"/>
    <col min="11" max="11" width="10.140625" style="25" customWidth="1"/>
    <col min="12" max="12" width="10.140625" style="24" customWidth="1"/>
    <col min="13" max="13" width="10.7109375" style="25" customWidth="1"/>
    <col min="14" max="14" width="10.7109375" style="24" customWidth="1"/>
    <col min="15" max="16384" width="9.140625" style="24" customWidth="1"/>
  </cols>
  <sheetData>
    <row r="1" spans="1:14" ht="12.75">
      <c r="A1" s="84" t="s">
        <v>57</v>
      </c>
      <c r="B1" s="65"/>
      <c r="C1" s="65"/>
      <c r="D1" s="65"/>
      <c r="E1" s="65"/>
      <c r="F1" s="65"/>
      <c r="G1" s="65"/>
      <c r="H1" s="65"/>
      <c r="I1" s="65"/>
      <c r="J1" s="65"/>
      <c r="K1" s="65"/>
      <c r="L1" s="66"/>
      <c r="N1" s="25"/>
    </row>
    <row r="2" spans="1:14" ht="12">
      <c r="A2" s="68"/>
      <c r="B2" s="25"/>
      <c r="C2" s="25"/>
      <c r="D2" s="25"/>
      <c r="E2" s="25"/>
      <c r="F2" s="25"/>
      <c r="G2" s="25"/>
      <c r="H2" s="25"/>
      <c r="I2" s="25"/>
      <c r="J2" s="25"/>
      <c r="L2" s="67"/>
      <c r="N2" s="25"/>
    </row>
    <row r="3" spans="1:14" ht="12">
      <c r="A3" s="69" t="s">
        <v>33</v>
      </c>
      <c r="B3" s="26" t="s">
        <v>82</v>
      </c>
      <c r="C3" s="26" t="s">
        <v>86</v>
      </c>
      <c r="D3" s="26" t="s">
        <v>94</v>
      </c>
      <c r="E3" s="26" t="s">
        <v>200</v>
      </c>
      <c r="F3" s="26" t="s">
        <v>203</v>
      </c>
      <c r="G3" s="26"/>
      <c r="H3" s="26"/>
      <c r="I3" s="26"/>
      <c r="J3" s="26"/>
      <c r="K3" s="26"/>
      <c r="L3" s="70"/>
      <c r="M3" s="26"/>
      <c r="N3" s="26"/>
    </row>
    <row r="4" spans="1:14" ht="12.75" customHeight="1">
      <c r="A4" s="68"/>
      <c r="B4" s="198" t="s">
        <v>81</v>
      </c>
      <c r="C4" s="198"/>
      <c r="D4" s="198"/>
      <c r="E4" s="64"/>
      <c r="F4" s="64"/>
      <c r="G4" s="64"/>
      <c r="H4" s="64"/>
      <c r="I4" s="64"/>
      <c r="J4" s="64"/>
      <c r="K4" s="64"/>
      <c r="L4" s="71"/>
      <c r="M4" s="64"/>
      <c r="N4" s="64"/>
    </row>
    <row r="5" spans="1:14" ht="12.75" customHeight="1">
      <c r="A5" s="68" t="s">
        <v>5</v>
      </c>
      <c r="B5" s="62"/>
      <c r="C5" s="62"/>
      <c r="D5" s="62"/>
      <c r="E5" s="62"/>
      <c r="F5" s="62"/>
      <c r="G5" s="62"/>
      <c r="H5" s="62"/>
      <c r="I5" s="62"/>
      <c r="J5" s="62"/>
      <c r="K5" s="62"/>
      <c r="L5" s="72"/>
      <c r="M5" s="62"/>
      <c r="N5" s="62"/>
    </row>
    <row r="6" spans="1:14" ht="12">
      <c r="A6" s="73" t="s">
        <v>30</v>
      </c>
      <c r="B6" s="57" t="e">
        <f>#REF!</f>
        <v>#REF!</v>
      </c>
      <c r="C6" s="57" t="e">
        <f>#REF!</f>
        <v>#REF!</v>
      </c>
      <c r="D6" s="57" t="e">
        <f>#REF!</f>
        <v>#REF!</v>
      </c>
      <c r="E6" s="57" t="e">
        <f>#REF!</f>
        <v>#REF!</v>
      </c>
      <c r="F6" s="57">
        <f>Fall2008!C10</f>
        <v>4509</v>
      </c>
      <c r="G6" s="57"/>
      <c r="H6" s="57"/>
      <c r="I6" s="57"/>
      <c r="J6" s="57"/>
      <c r="K6" s="57"/>
      <c r="L6" s="74"/>
      <c r="M6" s="57"/>
      <c r="N6" s="57"/>
    </row>
    <row r="7" spans="1:14" ht="12">
      <c r="A7" s="73" t="s">
        <v>29</v>
      </c>
      <c r="B7" s="57" t="e">
        <f>#REF!</f>
        <v>#REF!</v>
      </c>
      <c r="C7" s="57" t="e">
        <f>#REF!</f>
        <v>#REF!</v>
      </c>
      <c r="D7" s="57" t="e">
        <f>#REF!</f>
        <v>#REF!</v>
      </c>
      <c r="E7" s="57" t="e">
        <f>#REF!</f>
        <v>#REF!</v>
      </c>
      <c r="F7" s="57">
        <f>Fall2008!C11</f>
        <v>1413</v>
      </c>
      <c r="G7" s="57"/>
      <c r="H7" s="57"/>
      <c r="I7" s="57"/>
      <c r="J7" s="57"/>
      <c r="K7" s="57"/>
      <c r="L7" s="74"/>
      <c r="M7" s="57"/>
      <c r="N7" s="57"/>
    </row>
    <row r="8" spans="1:14" ht="12">
      <c r="A8" s="73" t="s">
        <v>19</v>
      </c>
      <c r="B8" s="57" t="e">
        <f>#REF!</f>
        <v>#REF!</v>
      </c>
      <c r="C8" s="57" t="e">
        <f>#REF!</f>
        <v>#REF!</v>
      </c>
      <c r="D8" s="57" t="e">
        <f>#REF!</f>
        <v>#REF!</v>
      </c>
      <c r="E8" s="57" t="e">
        <f>#REF!</f>
        <v>#REF!</v>
      </c>
      <c r="F8" s="57">
        <f>Fall2008!C12</f>
        <v>456</v>
      </c>
      <c r="G8" s="57"/>
      <c r="H8" s="57"/>
      <c r="I8" s="57"/>
      <c r="J8" s="57"/>
      <c r="K8" s="57"/>
      <c r="L8" s="74"/>
      <c r="M8" s="57"/>
      <c r="N8" s="57"/>
    </row>
    <row r="9" spans="1:14" ht="9.75" customHeight="1">
      <c r="A9" s="73"/>
      <c r="B9" s="56"/>
      <c r="C9" s="56"/>
      <c r="D9" s="56"/>
      <c r="E9" s="56"/>
      <c r="F9" s="56"/>
      <c r="G9" s="56"/>
      <c r="H9" s="56"/>
      <c r="I9" s="56"/>
      <c r="J9" s="56"/>
      <c r="K9" s="56"/>
      <c r="L9" s="75"/>
      <c r="M9" s="56"/>
      <c r="N9" s="56"/>
    </row>
    <row r="10" spans="1:14" ht="12">
      <c r="A10" s="73" t="s">
        <v>31</v>
      </c>
      <c r="B10" s="58" t="e">
        <f aca="true" t="shared" si="0" ref="B10:D11">IF(B6&gt;0,B7/B6,"-")</f>
        <v>#REF!</v>
      </c>
      <c r="C10" s="58" t="e">
        <f t="shared" si="0"/>
        <v>#REF!</v>
      </c>
      <c r="D10" s="58" t="e">
        <f t="shared" si="0"/>
        <v>#REF!</v>
      </c>
      <c r="E10" s="58" t="e">
        <f>IF(E6&gt;0,E7/E6,"-")</f>
        <v>#REF!</v>
      </c>
      <c r="F10" s="58">
        <f>IF(F6&gt;0,F7/F6,"-")</f>
        <v>0.313373253493014</v>
      </c>
      <c r="G10" s="58"/>
      <c r="H10" s="58"/>
      <c r="I10" s="58"/>
      <c r="J10" s="58"/>
      <c r="K10" s="58"/>
      <c r="L10" s="76"/>
      <c r="M10" s="58"/>
      <c r="N10" s="58"/>
    </row>
    <row r="11" spans="1:14" ht="12">
      <c r="A11" s="73" t="s">
        <v>32</v>
      </c>
      <c r="B11" s="58" t="e">
        <f t="shared" si="0"/>
        <v>#REF!</v>
      </c>
      <c r="C11" s="58" t="e">
        <f t="shared" si="0"/>
        <v>#REF!</v>
      </c>
      <c r="D11" s="58" t="e">
        <f t="shared" si="0"/>
        <v>#REF!</v>
      </c>
      <c r="E11" s="58" t="e">
        <f>IF(E7&gt;0,E8/E7,"-")</f>
        <v>#REF!</v>
      </c>
      <c r="F11" s="58">
        <f>IF(F7&gt;0,F8/F7,"-")</f>
        <v>0.3227176220806794</v>
      </c>
      <c r="G11" s="58"/>
      <c r="H11" s="58"/>
      <c r="I11" s="58"/>
      <c r="J11" s="58"/>
      <c r="K11" s="58"/>
      <c r="L11" s="76"/>
      <c r="M11" s="58"/>
      <c r="N11" s="58"/>
    </row>
    <row r="12" spans="1:14" ht="12">
      <c r="A12" s="73"/>
      <c r="B12" s="58"/>
      <c r="C12" s="58"/>
      <c r="D12" s="58"/>
      <c r="E12" s="58"/>
      <c r="F12" s="58"/>
      <c r="G12" s="58"/>
      <c r="H12" s="58"/>
      <c r="I12" s="58"/>
      <c r="J12" s="58"/>
      <c r="K12" s="58"/>
      <c r="L12" s="76"/>
      <c r="M12" s="58"/>
      <c r="N12" s="58"/>
    </row>
    <row r="13" spans="1:14" ht="12">
      <c r="A13" s="73"/>
      <c r="B13" s="26" t="s">
        <v>82</v>
      </c>
      <c r="C13" s="26" t="s">
        <v>86</v>
      </c>
      <c r="D13" s="26" t="s">
        <v>94</v>
      </c>
      <c r="E13" s="26" t="s">
        <v>200</v>
      </c>
      <c r="F13" s="26" t="s">
        <v>203</v>
      </c>
      <c r="G13" s="26"/>
      <c r="H13" s="26" t="s">
        <v>82</v>
      </c>
      <c r="I13" s="26" t="s">
        <v>86</v>
      </c>
      <c r="J13" s="26" t="s">
        <v>94</v>
      </c>
      <c r="K13" s="26" t="s">
        <v>200</v>
      </c>
      <c r="L13" s="70" t="s">
        <v>203</v>
      </c>
      <c r="M13" s="58"/>
      <c r="N13" s="58"/>
    </row>
    <row r="14" spans="1:14" ht="12">
      <c r="A14" s="68" t="s">
        <v>87</v>
      </c>
      <c r="B14" s="198" t="s">
        <v>17</v>
      </c>
      <c r="C14" s="198"/>
      <c r="D14" s="198"/>
      <c r="E14" s="198"/>
      <c r="F14" s="62"/>
      <c r="G14" s="58"/>
      <c r="H14" s="198" t="s">
        <v>18</v>
      </c>
      <c r="I14" s="198"/>
      <c r="J14" s="198"/>
      <c r="K14" s="198"/>
      <c r="L14" s="72"/>
      <c r="M14" s="58"/>
      <c r="N14" s="58"/>
    </row>
    <row r="15" spans="1:14" ht="12">
      <c r="A15" s="73" t="s">
        <v>30</v>
      </c>
      <c r="B15" s="57" t="e">
        <f>#REF!</f>
        <v>#REF!</v>
      </c>
      <c r="C15" s="57" t="e">
        <f>#REF!</f>
        <v>#REF!</v>
      </c>
      <c r="D15" s="57" t="e">
        <f>#REF!</f>
        <v>#REF!</v>
      </c>
      <c r="E15" s="57" t="e">
        <f>#REF!</f>
        <v>#REF!</v>
      </c>
      <c r="F15" s="57">
        <f>Fall2008!D10</f>
        <v>1928</v>
      </c>
      <c r="G15" s="57"/>
      <c r="H15" s="57" t="e">
        <f>#REF!</f>
        <v>#REF!</v>
      </c>
      <c r="I15" s="57" t="e">
        <f>#REF!</f>
        <v>#REF!</v>
      </c>
      <c r="J15" s="57" t="e">
        <f>#REF!</f>
        <v>#REF!</v>
      </c>
      <c r="K15" s="57" t="e">
        <f>#REF!</f>
        <v>#REF!</v>
      </c>
      <c r="L15" s="74">
        <f>Fall2008!E10</f>
        <v>2581</v>
      </c>
      <c r="M15" s="58"/>
      <c r="N15" s="58"/>
    </row>
    <row r="16" spans="1:14" ht="12">
      <c r="A16" s="73" t="s">
        <v>29</v>
      </c>
      <c r="B16" s="57" t="e">
        <f>#REF!</f>
        <v>#REF!</v>
      </c>
      <c r="C16" s="57" t="e">
        <f>#REF!</f>
        <v>#REF!</v>
      </c>
      <c r="D16" s="57" t="e">
        <f>#REF!</f>
        <v>#REF!</v>
      </c>
      <c r="E16" s="57" t="e">
        <f>#REF!</f>
        <v>#REF!</v>
      </c>
      <c r="F16" s="57">
        <f>Fall2008!D11</f>
        <v>664</v>
      </c>
      <c r="G16" s="57"/>
      <c r="H16" s="57" t="e">
        <f>#REF!</f>
        <v>#REF!</v>
      </c>
      <c r="I16" s="57" t="e">
        <f>#REF!</f>
        <v>#REF!</v>
      </c>
      <c r="J16" s="57" t="e">
        <f>#REF!</f>
        <v>#REF!</v>
      </c>
      <c r="K16" s="57" t="e">
        <f>#REF!</f>
        <v>#REF!</v>
      </c>
      <c r="L16" s="74">
        <f>Fall2008!E11</f>
        <v>749</v>
      </c>
      <c r="M16" s="58"/>
      <c r="N16" s="58"/>
    </row>
    <row r="17" spans="1:14" ht="12">
      <c r="A17" s="73" t="s">
        <v>19</v>
      </c>
      <c r="B17" s="57" t="e">
        <f>#REF!</f>
        <v>#REF!</v>
      </c>
      <c r="C17" s="57" t="e">
        <f>#REF!</f>
        <v>#REF!</v>
      </c>
      <c r="D17" s="57" t="e">
        <f>#REF!</f>
        <v>#REF!</v>
      </c>
      <c r="E17" s="57" t="e">
        <f>#REF!</f>
        <v>#REF!</v>
      </c>
      <c r="F17" s="57">
        <f>Fall2008!D12</f>
        <v>218</v>
      </c>
      <c r="G17" s="57"/>
      <c r="H17" s="57" t="e">
        <f>#REF!</f>
        <v>#REF!</v>
      </c>
      <c r="I17" s="57" t="e">
        <f>#REF!</f>
        <v>#REF!</v>
      </c>
      <c r="J17" s="57" t="e">
        <f>#REF!</f>
        <v>#REF!</v>
      </c>
      <c r="K17" s="57" t="e">
        <f>#REF!</f>
        <v>#REF!</v>
      </c>
      <c r="L17" s="74">
        <f>Fall2008!E12</f>
        <v>238</v>
      </c>
      <c r="M17" s="58"/>
      <c r="N17" s="58"/>
    </row>
    <row r="18" spans="1:14" ht="12">
      <c r="A18" s="73"/>
      <c r="B18" s="58"/>
      <c r="C18" s="58"/>
      <c r="D18" s="58"/>
      <c r="E18" s="58"/>
      <c r="F18" s="58"/>
      <c r="G18" s="58"/>
      <c r="H18" s="58"/>
      <c r="I18" s="58"/>
      <c r="J18" s="58"/>
      <c r="K18" s="58"/>
      <c r="L18" s="76"/>
      <c r="M18" s="58"/>
      <c r="N18" s="58"/>
    </row>
    <row r="19" spans="1:14" ht="12">
      <c r="A19" s="73" t="s">
        <v>31</v>
      </c>
      <c r="B19" s="58" t="e">
        <f aca="true" t="shared" si="1" ref="B19:D20">IF(B15&gt;0,B16/B15,"-")</f>
        <v>#REF!</v>
      </c>
      <c r="C19" s="58" t="e">
        <f t="shared" si="1"/>
        <v>#REF!</v>
      </c>
      <c r="D19" s="58" t="e">
        <f t="shared" si="1"/>
        <v>#REF!</v>
      </c>
      <c r="E19" s="58" t="e">
        <f>IF(E15&gt;0,E16/E15,"-")</f>
        <v>#REF!</v>
      </c>
      <c r="F19" s="58">
        <f>IF(F15&gt;0,F16/F15,"-")</f>
        <v>0.34439834024896265</v>
      </c>
      <c r="G19" s="58"/>
      <c r="H19" s="58" t="e">
        <f aca="true" t="shared" si="2" ref="H19:K20">IF(H15&gt;0,H16/H15,"-")</f>
        <v>#REF!</v>
      </c>
      <c r="I19" s="58" t="e">
        <f t="shared" si="2"/>
        <v>#REF!</v>
      </c>
      <c r="J19" s="58" t="e">
        <f>IF(J15&gt;0,J16/J15,"-")</f>
        <v>#REF!</v>
      </c>
      <c r="K19" s="58" t="e">
        <f t="shared" si="2"/>
        <v>#REF!</v>
      </c>
      <c r="L19" s="76">
        <f>IF(L15&gt;0,L16/L15,"-")</f>
        <v>0.29019759783029836</v>
      </c>
      <c r="M19" s="58"/>
      <c r="N19" s="58"/>
    </row>
    <row r="20" spans="1:14" ht="12">
      <c r="A20" s="73" t="s">
        <v>32</v>
      </c>
      <c r="B20" s="58" t="e">
        <f t="shared" si="1"/>
        <v>#REF!</v>
      </c>
      <c r="C20" s="58" t="e">
        <f t="shared" si="1"/>
        <v>#REF!</v>
      </c>
      <c r="D20" s="58" t="e">
        <f t="shared" si="1"/>
        <v>#REF!</v>
      </c>
      <c r="E20" s="58" t="e">
        <f>IF(E16&gt;0,E17/E16,"-")</f>
        <v>#REF!</v>
      </c>
      <c r="F20" s="58">
        <f>IF(F16&gt;0,F17/F16,"-")</f>
        <v>0.32831325301204817</v>
      </c>
      <c r="G20" s="58"/>
      <c r="H20" s="58" t="e">
        <f t="shared" si="2"/>
        <v>#REF!</v>
      </c>
      <c r="I20" s="58" t="e">
        <f t="shared" si="2"/>
        <v>#REF!</v>
      </c>
      <c r="J20" s="58" t="e">
        <f>IF(J16&gt;0,J17/J16,"-")</f>
        <v>#REF!</v>
      </c>
      <c r="K20" s="58" t="e">
        <f t="shared" si="2"/>
        <v>#REF!</v>
      </c>
      <c r="L20" s="76">
        <f>IF(L16&gt;0,L17/L16,"-")</f>
        <v>0.3177570093457944</v>
      </c>
      <c r="M20" s="58"/>
      <c r="N20" s="58"/>
    </row>
    <row r="21" spans="1:14" ht="12">
      <c r="A21" s="73"/>
      <c r="B21" s="58"/>
      <c r="C21" s="58"/>
      <c r="D21" s="58"/>
      <c r="E21" s="58"/>
      <c r="F21" s="58"/>
      <c r="G21" s="58"/>
      <c r="H21" s="58"/>
      <c r="I21" s="58"/>
      <c r="J21" s="58"/>
      <c r="K21" s="58"/>
      <c r="L21" s="76"/>
      <c r="M21" s="58"/>
      <c r="N21" s="58"/>
    </row>
    <row r="22" spans="1:14" ht="12">
      <c r="A22" s="69" t="s">
        <v>34</v>
      </c>
      <c r="B22" s="26" t="s">
        <v>82</v>
      </c>
      <c r="C22" s="26" t="s">
        <v>86</v>
      </c>
      <c r="D22" s="26" t="s">
        <v>94</v>
      </c>
      <c r="E22" s="26" t="s">
        <v>200</v>
      </c>
      <c r="F22" s="26" t="s">
        <v>203</v>
      </c>
      <c r="G22" s="26"/>
      <c r="H22" s="25"/>
      <c r="I22" s="25"/>
      <c r="J22" s="25"/>
      <c r="L22" s="67"/>
      <c r="N22" s="25"/>
    </row>
    <row r="23" spans="1:14" ht="12">
      <c r="A23" s="68"/>
      <c r="B23" s="198" t="s">
        <v>39</v>
      </c>
      <c r="C23" s="198"/>
      <c r="D23" s="198"/>
      <c r="E23" s="198"/>
      <c r="F23" s="62"/>
      <c r="G23" s="26"/>
      <c r="H23" s="26"/>
      <c r="I23" s="26"/>
      <c r="J23" s="26"/>
      <c r="L23" s="67"/>
      <c r="N23" s="25"/>
    </row>
    <row r="24" spans="1:14" ht="12">
      <c r="A24" s="73" t="s">
        <v>40</v>
      </c>
      <c r="B24" s="57" t="e">
        <f>#REF!*#REF!/1000</f>
        <v>#REF!</v>
      </c>
      <c r="C24" s="57" t="e">
        <f>#REF!*#REF!/1000</f>
        <v>#REF!</v>
      </c>
      <c r="D24" s="57" t="e">
        <f>#REF!*#REF!/1000</f>
        <v>#REF!</v>
      </c>
      <c r="E24" s="57" t="e">
        <f>#REF!*#REF!/1000</f>
        <v>#REF!</v>
      </c>
      <c r="F24" s="57" t="e">
        <f>Fall2008!#REF!*Fall2008!C12/1000</f>
        <v>#REF!</v>
      </c>
      <c r="G24" s="57"/>
      <c r="H24" s="29"/>
      <c r="I24" s="29"/>
      <c r="J24" s="29"/>
      <c r="L24" s="67"/>
      <c r="N24" s="25"/>
    </row>
    <row r="25" spans="1:14" ht="12">
      <c r="A25" s="73" t="s">
        <v>35</v>
      </c>
      <c r="B25" s="58" t="e">
        <f>IF(B24&gt;0,SUM(#REF!)/(summary!B24*1000),"-")</f>
        <v>#REF!</v>
      </c>
      <c r="C25" s="58" t="e">
        <f>IF(C24&gt;0,SUM(#REF!)/(summary!C24*1000),"-")</f>
        <v>#REF!</v>
      </c>
      <c r="D25" s="58" t="e">
        <f>IF(D24&gt;0,SUM(#REF!)/(summary!D24*1000),"-")</f>
        <v>#REF!</v>
      </c>
      <c r="E25" s="58" t="e">
        <f>IF(E24&gt;0,SUM(#REF!)/(summary!E24*1000),"-")</f>
        <v>#REF!</v>
      </c>
      <c r="F25" s="58" t="e">
        <f>IF(F24&gt;0,SUM(Fall2008!#REF!)/(summary!F24*1000),"-")</f>
        <v>#REF!</v>
      </c>
      <c r="G25" s="58"/>
      <c r="H25" s="25"/>
      <c r="I25" s="25"/>
      <c r="J25" s="25"/>
      <c r="L25" s="67"/>
      <c r="N25" s="25"/>
    </row>
    <row r="26" spans="1:14" ht="12">
      <c r="A26" s="73" t="s">
        <v>36</v>
      </c>
      <c r="B26" s="58" t="e">
        <f>IF(B24&gt;0,SUM(#REF!)/(summary!B24*1000),"-")</f>
        <v>#REF!</v>
      </c>
      <c r="C26" s="58" t="e">
        <f>IF(C24&gt;0,SUM(#REF!)/(summary!C24*1000),"-")</f>
        <v>#REF!</v>
      </c>
      <c r="D26" s="58" t="e">
        <f>IF(D24&gt;0,SUM(#REF!)/(summary!D24*1000),"-")</f>
        <v>#REF!</v>
      </c>
      <c r="E26" s="58" t="e">
        <f>IF(E24&gt;0,SUM(#REF!)/(summary!E24*1000),"-")</f>
        <v>#REF!</v>
      </c>
      <c r="F26" s="58" t="e">
        <f>IF(F24&gt;0,SUM(Fall2008!#REF!)/(summary!F24*1000),"-")</f>
        <v>#REF!</v>
      </c>
      <c r="G26" s="58"/>
      <c r="H26" s="25"/>
      <c r="I26" s="25"/>
      <c r="J26" s="25"/>
      <c r="L26" s="67"/>
      <c r="N26" s="25"/>
    </row>
    <row r="27" spans="1:14" ht="24.75" customHeight="1">
      <c r="A27" s="83" t="s">
        <v>37</v>
      </c>
      <c r="B27" s="58" t="e">
        <f>IF(#REF!&gt;0,#REF!/#REF!,"-")</f>
        <v>#REF!</v>
      </c>
      <c r="C27" s="58" t="e">
        <f>IF(#REF!&gt;0,#REF!/#REF!,"-")</f>
        <v>#REF!</v>
      </c>
      <c r="D27" s="58" t="e">
        <f>IF(#REF!&gt;0,#REF!/#REF!,"-")</f>
        <v>#REF!</v>
      </c>
      <c r="E27" s="58" t="e">
        <f>IF(#REF!&gt;0,#REF!/#REF!,"-")</f>
        <v>#REF!</v>
      </c>
      <c r="F27" s="58" t="e">
        <f>IF(Fall2008!#REF!&gt;0,Fall2008!#REF!/Fall2008!#REF!,"-")</f>
        <v>#REF!</v>
      </c>
      <c r="G27" s="58"/>
      <c r="H27" s="25"/>
      <c r="I27" s="25"/>
      <c r="J27" s="25"/>
      <c r="L27" s="67"/>
      <c r="N27" s="25"/>
    </row>
    <row r="28" spans="1:14" ht="24.75" customHeight="1">
      <c r="A28" s="83" t="s">
        <v>38</v>
      </c>
      <c r="B28" s="58" t="e">
        <f>IF(SUM(#REF!)&gt;0,#REF!/SUM(#REF!),"-")</f>
        <v>#REF!</v>
      </c>
      <c r="C28" s="58" t="e">
        <f>IF(SUM(#REF!)&gt;0,#REF!/SUM(#REF!),"-")</f>
        <v>#REF!</v>
      </c>
      <c r="D28" s="58" t="e">
        <f>IF(SUM(#REF!)&gt;0,#REF!/SUM(#REF!),"-")</f>
        <v>#REF!</v>
      </c>
      <c r="E28" s="58" t="e">
        <f>IF(SUM(#REF!)&gt;0,#REF!/SUM(#REF!),"-")</f>
        <v>#REF!</v>
      </c>
      <c r="F28" s="58" t="e">
        <f>IF(SUM(Fall2008!#REF!)&gt;0,Fall2008!#REF!/SUM(Fall2008!#REF!),"-")</f>
        <v>#REF!</v>
      </c>
      <c r="G28" s="58"/>
      <c r="H28" s="25"/>
      <c r="I28" s="25"/>
      <c r="J28" s="25"/>
      <c r="L28" s="67"/>
      <c r="N28" s="25"/>
    </row>
    <row r="29" spans="1:14" ht="12">
      <c r="A29" s="68"/>
      <c r="B29" s="25"/>
      <c r="C29" s="25"/>
      <c r="D29" s="25"/>
      <c r="E29" s="25"/>
      <c r="F29" s="25"/>
      <c r="G29" s="25"/>
      <c r="H29" s="25"/>
      <c r="I29" s="25"/>
      <c r="J29" s="25"/>
      <c r="L29" s="67"/>
      <c r="N29" s="25"/>
    </row>
    <row r="30" spans="1:14" ht="12">
      <c r="A30" s="69" t="s">
        <v>41</v>
      </c>
      <c r="B30" s="26" t="s">
        <v>82</v>
      </c>
      <c r="C30" s="26" t="s">
        <v>86</v>
      </c>
      <c r="D30" s="26" t="s">
        <v>94</v>
      </c>
      <c r="E30" s="26" t="s">
        <v>200</v>
      </c>
      <c r="F30" s="26" t="s">
        <v>203</v>
      </c>
      <c r="G30" s="26"/>
      <c r="H30" s="25"/>
      <c r="I30" s="25"/>
      <c r="J30" s="25"/>
      <c r="L30" s="67"/>
      <c r="N30" s="26"/>
    </row>
    <row r="31" spans="1:14" ht="12.75">
      <c r="A31" s="68" t="s">
        <v>0</v>
      </c>
      <c r="B31" s="198" t="s">
        <v>0</v>
      </c>
      <c r="C31" s="198"/>
      <c r="D31" s="198"/>
      <c r="E31" s="198"/>
      <c r="F31" s="62"/>
      <c r="G31" s="25"/>
      <c r="H31" s="25"/>
      <c r="I31" s="25"/>
      <c r="J31" s="25"/>
      <c r="L31" s="67"/>
      <c r="N31" s="63"/>
    </row>
    <row r="32" spans="1:14" ht="12">
      <c r="A32" s="73" t="s">
        <v>4</v>
      </c>
      <c r="B32" s="57" t="e">
        <f>#REF!</f>
        <v>#REF!</v>
      </c>
      <c r="C32" s="57" t="e">
        <f>#REF!</f>
        <v>#REF!</v>
      </c>
      <c r="D32" s="57" t="e">
        <f>#REF!</f>
        <v>#REF!</v>
      </c>
      <c r="E32" s="57" t="e">
        <f>#REF!</f>
        <v>#REF!</v>
      </c>
      <c r="F32" s="57">
        <f>Fall2008!C48</f>
        <v>1635</v>
      </c>
      <c r="G32" s="57"/>
      <c r="H32" s="25"/>
      <c r="I32" s="25"/>
      <c r="J32" s="25"/>
      <c r="L32" s="67"/>
      <c r="N32" s="59"/>
    </row>
    <row r="33" spans="1:14" ht="12">
      <c r="A33" s="73" t="s">
        <v>42</v>
      </c>
      <c r="B33" s="57" t="e">
        <f>#REF!</f>
        <v>#REF!</v>
      </c>
      <c r="C33" s="57" t="e">
        <f>#REF!</f>
        <v>#REF!</v>
      </c>
      <c r="D33" s="57" t="e">
        <f>#REF!</f>
        <v>#REF!</v>
      </c>
      <c r="E33" s="57" t="e">
        <f>#REF!</f>
        <v>#REF!</v>
      </c>
      <c r="F33" s="57">
        <f>Fall2008!C49</f>
        <v>0</v>
      </c>
      <c r="G33" s="57"/>
      <c r="H33" s="25"/>
      <c r="I33" s="25"/>
      <c r="J33" s="25"/>
      <c r="L33" s="67"/>
      <c r="N33" s="59"/>
    </row>
    <row r="34" spans="1:14" ht="12">
      <c r="A34" s="73" t="s">
        <v>43</v>
      </c>
      <c r="B34" s="57" t="e">
        <f>#REF!</f>
        <v>#REF!</v>
      </c>
      <c r="C34" s="57" t="e">
        <f>#REF!</f>
        <v>#REF!</v>
      </c>
      <c r="D34" s="57" t="e">
        <f>#REF!</f>
        <v>#REF!</v>
      </c>
      <c r="E34" s="57" t="e">
        <f>#REF!</f>
        <v>#REF!</v>
      </c>
      <c r="F34" s="57">
        <f>Fall2008!C50</f>
        <v>1635</v>
      </c>
      <c r="G34" s="57"/>
      <c r="H34" s="25"/>
      <c r="I34" s="25"/>
      <c r="J34" s="25"/>
      <c r="L34" s="67"/>
      <c r="M34" s="24"/>
      <c r="N34" s="59"/>
    </row>
    <row r="35" spans="1:14" ht="12">
      <c r="A35" s="73"/>
      <c r="B35" s="57"/>
      <c r="C35" s="57"/>
      <c r="D35" s="57"/>
      <c r="E35" s="57"/>
      <c r="F35" s="57"/>
      <c r="G35" s="57"/>
      <c r="H35" s="25"/>
      <c r="I35" s="25"/>
      <c r="J35" s="25"/>
      <c r="K35" s="59"/>
      <c r="L35" s="77"/>
      <c r="M35" s="59"/>
      <c r="N35" s="59"/>
    </row>
    <row r="36" spans="1:14" ht="12">
      <c r="A36" s="73"/>
      <c r="B36" s="26" t="s">
        <v>82</v>
      </c>
      <c r="C36" s="26" t="s">
        <v>86</v>
      </c>
      <c r="D36" s="26" t="s">
        <v>94</v>
      </c>
      <c r="E36" s="26" t="s">
        <v>200</v>
      </c>
      <c r="F36" s="26" t="s">
        <v>203</v>
      </c>
      <c r="G36" s="26"/>
      <c r="H36" s="57"/>
      <c r="I36" s="57"/>
      <c r="J36" s="57"/>
      <c r="K36" s="59"/>
      <c r="L36" s="77"/>
      <c r="M36" s="59"/>
      <c r="N36" s="59"/>
    </row>
    <row r="37" spans="1:14" ht="12">
      <c r="A37" s="68" t="s">
        <v>2</v>
      </c>
      <c r="B37" s="198" t="s">
        <v>2</v>
      </c>
      <c r="C37" s="198"/>
      <c r="D37" s="198"/>
      <c r="E37" s="198"/>
      <c r="F37" s="62"/>
      <c r="G37" s="57"/>
      <c r="H37" s="57"/>
      <c r="I37" s="57"/>
      <c r="J37" s="57"/>
      <c r="K37" s="59"/>
      <c r="L37" s="77"/>
      <c r="M37" s="59"/>
      <c r="N37" s="59"/>
    </row>
    <row r="38" spans="1:14" ht="12">
      <c r="A38" s="73" t="s">
        <v>4</v>
      </c>
      <c r="B38" s="57" t="e">
        <f>#REF!</f>
        <v>#REF!</v>
      </c>
      <c r="C38" s="57" t="e">
        <f>#REF!</f>
        <v>#REF!</v>
      </c>
      <c r="D38" s="57" t="e">
        <f>#REF!</f>
        <v>#REF!</v>
      </c>
      <c r="E38" s="57" t="e">
        <f>#REF!</f>
        <v>#REF!</v>
      </c>
      <c r="F38" s="57">
        <f>Fall2008!D48</f>
        <v>0</v>
      </c>
      <c r="G38" s="57"/>
      <c r="H38" s="57"/>
      <c r="I38" s="57"/>
      <c r="J38" s="57"/>
      <c r="K38" s="59"/>
      <c r="L38" s="77"/>
      <c r="M38" s="59"/>
      <c r="N38" s="59"/>
    </row>
    <row r="39" spans="1:14" ht="12">
      <c r="A39" s="73" t="s">
        <v>42</v>
      </c>
      <c r="B39" s="57" t="e">
        <f>#REF!</f>
        <v>#REF!</v>
      </c>
      <c r="C39" s="57" t="e">
        <f>#REF!</f>
        <v>#REF!</v>
      </c>
      <c r="D39" s="57" t="e">
        <f>#REF!</f>
        <v>#REF!</v>
      </c>
      <c r="E39" s="57" t="e">
        <f>#REF!</f>
        <v>#REF!</v>
      </c>
      <c r="F39" s="57">
        <f>Fall2008!D49</f>
        <v>0</v>
      </c>
      <c r="G39" s="57"/>
      <c r="H39" s="57"/>
      <c r="I39" s="57"/>
      <c r="J39" s="57"/>
      <c r="K39" s="59"/>
      <c r="L39" s="77"/>
      <c r="M39" s="59"/>
      <c r="N39" s="59"/>
    </row>
    <row r="40" spans="1:14" ht="12">
      <c r="A40" s="73" t="s">
        <v>43</v>
      </c>
      <c r="B40" s="57" t="e">
        <f>#REF!</f>
        <v>#REF!</v>
      </c>
      <c r="C40" s="57" t="e">
        <f>#REF!</f>
        <v>#REF!</v>
      </c>
      <c r="D40" s="57" t="e">
        <f>#REF!</f>
        <v>#REF!</v>
      </c>
      <c r="E40" s="57" t="e">
        <f>#REF!</f>
        <v>#REF!</v>
      </c>
      <c r="F40" s="57">
        <f>Fall2008!D50</f>
        <v>8</v>
      </c>
      <c r="G40" s="57"/>
      <c r="H40" s="57"/>
      <c r="I40" s="57"/>
      <c r="J40" s="57"/>
      <c r="K40" s="59"/>
      <c r="L40" s="77"/>
      <c r="M40" s="59"/>
      <c r="N40" s="59"/>
    </row>
    <row r="41" spans="1:14" ht="12">
      <c r="A41" s="73"/>
      <c r="B41" s="57"/>
      <c r="C41" s="57"/>
      <c r="D41" s="57"/>
      <c r="E41" s="57"/>
      <c r="F41" s="57"/>
      <c r="G41" s="57"/>
      <c r="H41" s="57"/>
      <c r="I41" s="57"/>
      <c r="J41" s="57"/>
      <c r="K41" s="59"/>
      <c r="L41" s="77"/>
      <c r="M41" s="59"/>
      <c r="N41" s="59"/>
    </row>
    <row r="42" spans="1:14" ht="12">
      <c r="A42" s="73"/>
      <c r="B42" s="26" t="s">
        <v>82</v>
      </c>
      <c r="C42" s="26" t="s">
        <v>86</v>
      </c>
      <c r="D42" s="26" t="s">
        <v>94</v>
      </c>
      <c r="E42" s="26" t="s">
        <v>200</v>
      </c>
      <c r="F42" s="26" t="s">
        <v>203</v>
      </c>
      <c r="G42" s="26"/>
      <c r="H42" s="57"/>
      <c r="I42" s="57"/>
      <c r="J42" s="57"/>
      <c r="K42" s="59"/>
      <c r="L42" s="77"/>
      <c r="M42" s="59"/>
      <c r="N42" s="59"/>
    </row>
    <row r="43" spans="1:14" ht="12.75" customHeight="1">
      <c r="A43" s="68" t="s">
        <v>193</v>
      </c>
      <c r="B43" s="198" t="s">
        <v>3</v>
      </c>
      <c r="C43" s="198"/>
      <c r="D43" s="198"/>
      <c r="E43" s="198"/>
      <c r="F43" s="62"/>
      <c r="G43" s="57"/>
      <c r="H43" s="57"/>
      <c r="I43" s="57"/>
      <c r="J43" s="57"/>
      <c r="K43" s="59"/>
      <c r="L43" s="77"/>
      <c r="M43" s="59"/>
      <c r="N43" s="59"/>
    </row>
    <row r="44" spans="1:14" ht="12">
      <c r="A44" s="73" t="s">
        <v>4</v>
      </c>
      <c r="B44" s="59" t="e">
        <f>#REF!</f>
        <v>#REF!</v>
      </c>
      <c r="C44" s="59" t="e">
        <f>#REF!</f>
        <v>#REF!</v>
      </c>
      <c r="D44" s="59" t="e">
        <f>#REF!</f>
        <v>#REF!</v>
      </c>
      <c r="E44" s="59" t="e">
        <f>#REF!</f>
        <v>#REF!</v>
      </c>
      <c r="F44" s="59">
        <f>Fall2008!E48</f>
        <v>1635</v>
      </c>
      <c r="G44" s="59"/>
      <c r="H44" s="57"/>
      <c r="I44" s="57"/>
      <c r="J44" s="57"/>
      <c r="K44" s="59"/>
      <c r="L44" s="77"/>
      <c r="M44" s="59"/>
      <c r="N44" s="59"/>
    </row>
    <row r="45" spans="1:14" ht="12">
      <c r="A45" s="73" t="s">
        <v>42</v>
      </c>
      <c r="B45" s="59" t="e">
        <f>#REF!</f>
        <v>#REF!</v>
      </c>
      <c r="C45" s="59" t="e">
        <f>#REF!</f>
        <v>#REF!</v>
      </c>
      <c r="D45" s="59" t="e">
        <f>#REF!</f>
        <v>#REF!</v>
      </c>
      <c r="E45" s="59" t="e">
        <f>#REF!</f>
        <v>#REF!</v>
      </c>
      <c r="F45" s="59">
        <f>Fall2008!E49</f>
        <v>0</v>
      </c>
      <c r="G45" s="59"/>
      <c r="H45" s="57"/>
      <c r="I45" s="57"/>
      <c r="J45" s="57"/>
      <c r="K45" s="59"/>
      <c r="L45" s="77"/>
      <c r="M45" s="59"/>
      <c r="N45" s="59"/>
    </row>
    <row r="46" spans="1:14" ht="12">
      <c r="A46" s="73" t="s">
        <v>43</v>
      </c>
      <c r="B46" s="59" t="e">
        <f>#REF!</f>
        <v>#REF!</v>
      </c>
      <c r="C46" s="59" t="e">
        <f>#REF!</f>
        <v>#REF!</v>
      </c>
      <c r="D46" s="59" t="e">
        <f>#REF!</f>
        <v>#REF!</v>
      </c>
      <c r="E46" s="59" t="e">
        <f>#REF!</f>
        <v>#REF!</v>
      </c>
      <c r="F46" s="59">
        <f>Fall2008!E50</f>
        <v>1635</v>
      </c>
      <c r="G46" s="59"/>
      <c r="H46" s="57"/>
      <c r="I46" s="57"/>
      <c r="J46" s="57"/>
      <c r="K46" s="59"/>
      <c r="L46" s="77"/>
      <c r="M46" s="59"/>
      <c r="N46" s="59"/>
    </row>
    <row r="47" spans="1:14" ht="12">
      <c r="A47" s="73"/>
      <c r="B47" s="59"/>
      <c r="C47" s="59"/>
      <c r="D47" s="59"/>
      <c r="E47" s="59"/>
      <c r="F47" s="59"/>
      <c r="G47" s="59"/>
      <c r="H47" s="57"/>
      <c r="I47" s="57"/>
      <c r="J47" s="57"/>
      <c r="K47" s="59"/>
      <c r="L47" s="77"/>
      <c r="M47" s="59"/>
      <c r="N47" s="59"/>
    </row>
    <row r="48" spans="1:14" ht="12">
      <c r="A48" s="127" t="s">
        <v>194</v>
      </c>
      <c r="B48" s="26" t="s">
        <v>82</v>
      </c>
      <c r="C48" s="26" t="s">
        <v>86</v>
      </c>
      <c r="D48" s="26" t="s">
        <v>94</v>
      </c>
      <c r="E48" s="26" t="s">
        <v>200</v>
      </c>
      <c r="F48" s="26" t="s">
        <v>203</v>
      </c>
      <c r="G48" s="59"/>
      <c r="H48" s="57"/>
      <c r="I48" s="57"/>
      <c r="J48" s="57"/>
      <c r="K48" s="59"/>
      <c r="L48" s="77"/>
      <c r="M48" s="59"/>
      <c r="N48" s="59"/>
    </row>
    <row r="49" spans="1:14" ht="24" customHeight="1">
      <c r="A49" s="83" t="s">
        <v>195</v>
      </c>
      <c r="B49" s="128" t="e">
        <f>IF(#REF!&gt;0,#REF!/#REF!,"-")</f>
        <v>#REF!</v>
      </c>
      <c r="C49" s="128" t="e">
        <f>IF(#REF!&gt;0,#REF!/#REF!,"-")</f>
        <v>#REF!</v>
      </c>
      <c r="D49" s="128" t="e">
        <f>IF(#REF!&gt;0,#REF!/#REF!,"-")</f>
        <v>#REF!</v>
      </c>
      <c r="E49" s="128" t="e">
        <f>IF(#REF!&gt;0,#REF!/#REF!,"-")</f>
        <v>#REF!</v>
      </c>
      <c r="F49" s="128">
        <f>IF(Fall2008!E53&gt;0,Fall2008!E48/Fall2008!E53,"-")</f>
        <v>9.96951219512195</v>
      </c>
      <c r="G49" s="59"/>
      <c r="H49" s="57"/>
      <c r="I49" s="57"/>
      <c r="J49" s="57"/>
      <c r="K49" s="59"/>
      <c r="L49" s="77"/>
      <c r="M49" s="59"/>
      <c r="N49" s="59"/>
    </row>
    <row r="50" spans="1:14" ht="12">
      <c r="A50" s="68"/>
      <c r="B50" s="25"/>
      <c r="C50" s="25"/>
      <c r="D50" s="25"/>
      <c r="E50" s="25"/>
      <c r="F50" s="25"/>
      <c r="G50" s="25"/>
      <c r="H50" s="25"/>
      <c r="I50" s="25"/>
      <c r="J50" s="25"/>
      <c r="L50" s="67"/>
      <c r="N50" s="25"/>
    </row>
    <row r="51" spans="1:14" ht="12">
      <c r="A51" s="69" t="s">
        <v>91</v>
      </c>
      <c r="B51" s="26" t="s">
        <v>82</v>
      </c>
      <c r="C51" s="26" t="s">
        <v>86</v>
      </c>
      <c r="D51" s="26" t="s">
        <v>94</v>
      </c>
      <c r="E51" s="26" t="s">
        <v>200</v>
      </c>
      <c r="F51" s="26" t="s">
        <v>203</v>
      </c>
      <c r="G51" s="26"/>
      <c r="H51" s="25"/>
      <c r="I51" s="25"/>
      <c r="J51" s="25"/>
      <c r="L51" s="67"/>
      <c r="N51" s="25"/>
    </row>
    <row r="52" spans="1:14" ht="12">
      <c r="A52" s="81"/>
      <c r="B52" s="56" t="s">
        <v>89</v>
      </c>
      <c r="C52" s="56" t="s">
        <v>90</v>
      </c>
      <c r="D52" s="56" t="s">
        <v>95</v>
      </c>
      <c r="E52" s="56" t="s">
        <v>201</v>
      </c>
      <c r="F52" s="56" t="s">
        <v>204</v>
      </c>
      <c r="G52" s="56"/>
      <c r="H52" s="25"/>
      <c r="I52" s="25"/>
      <c r="J52" s="25"/>
      <c r="L52" s="67"/>
      <c r="N52" s="25"/>
    </row>
    <row r="53" spans="1:14" ht="12">
      <c r="A53" s="68"/>
      <c r="B53" s="198" t="s">
        <v>47</v>
      </c>
      <c r="C53" s="198"/>
      <c r="D53" s="198"/>
      <c r="E53" s="198"/>
      <c r="F53" s="62"/>
      <c r="G53" s="25"/>
      <c r="H53" s="25"/>
      <c r="I53" s="25"/>
      <c r="J53" s="25"/>
      <c r="L53" s="67"/>
      <c r="N53" s="25"/>
    </row>
    <row r="54" spans="1:14" ht="12">
      <c r="A54" s="73" t="s">
        <v>46</v>
      </c>
      <c r="B54" s="58" t="e">
        <f>IF(#REF!&gt;0,#REF!/#REF!,"-")</f>
        <v>#REF!</v>
      </c>
      <c r="C54" s="58" t="e">
        <f>IF(#REF!&gt;0,#REF!/#REF!,"-")</f>
        <v>#REF!</v>
      </c>
      <c r="D54" s="58" t="e">
        <f>IF(#REF!&gt;0,#REF!/#REF!,"-")</f>
        <v>#REF!</v>
      </c>
      <c r="E54" s="58" t="e">
        <f>IF(#REF!&gt;0,#REF!/#REF!,"-")</f>
        <v>#REF!</v>
      </c>
      <c r="F54" s="58">
        <f>IF(Fall2008!E$58&gt;0,Fall2008!E59/Fall2008!E$58,"-")</f>
        <v>0.8522727272727273</v>
      </c>
      <c r="G54" s="58"/>
      <c r="H54" s="25"/>
      <c r="I54" s="25"/>
      <c r="J54" s="25"/>
      <c r="L54" s="67"/>
      <c r="N54" s="25"/>
    </row>
    <row r="55" spans="1:14" ht="12">
      <c r="A55" s="73" t="s">
        <v>44</v>
      </c>
      <c r="B55" s="58" t="e">
        <f>IF(#REF!&gt;0,SUM(#REF!)/#REF!,"-")</f>
        <v>#REF!</v>
      </c>
      <c r="C55" s="58" t="e">
        <f>IF(#REF!&gt;0,SUM(#REF!)/#REF!,"-")</f>
        <v>#REF!</v>
      </c>
      <c r="D55" s="58" t="e">
        <f>IF(#REF!&gt;0,SUM(#REF!)/#REF!,"-")</f>
        <v>#REF!</v>
      </c>
      <c r="E55" s="58" t="e">
        <f>IF(#REF!&gt;0,SUM(#REF!)/#REF!,"-")</f>
        <v>#REF!</v>
      </c>
      <c r="F55" s="58">
        <f>IF(Fall2008!E$58&gt;0,SUM(Fall2008!E$59:E60)/Fall2008!E$58,"-")</f>
        <v>0.875</v>
      </c>
      <c r="G55" s="58"/>
      <c r="H55" s="25"/>
      <c r="I55" s="25"/>
      <c r="J55" s="25"/>
      <c r="L55" s="67"/>
      <c r="N55" s="25"/>
    </row>
    <row r="56" spans="1:14" ht="12">
      <c r="A56" s="73" t="s">
        <v>45</v>
      </c>
      <c r="B56" s="58" t="e">
        <f>IF(#REF!&gt;0,SUM(#REF!)/#REF!,"-")</f>
        <v>#REF!</v>
      </c>
      <c r="C56" s="58" t="e">
        <f>IF(#REF!&gt;0,SUM(#REF!)/#REF!,"-")</f>
        <v>#REF!</v>
      </c>
      <c r="D56" s="58" t="e">
        <f>IF(#REF!&gt;0,SUM(#REF!)/#REF!,"-")</f>
        <v>#REF!</v>
      </c>
      <c r="E56" s="58" t="e">
        <f>IF(#REF!&gt;0,SUM(#REF!)/#REF!,"-")</f>
        <v>#REF!</v>
      </c>
      <c r="F56" s="58">
        <f>IF(Fall2008!E$58&gt;0,SUM(Fall2008!E$59:E61)/Fall2008!E$58,"-")</f>
        <v>0.8795454545454545</v>
      </c>
      <c r="G56" s="58"/>
      <c r="H56" s="25"/>
      <c r="I56" s="25"/>
      <c r="J56" s="25"/>
      <c r="L56" s="67"/>
      <c r="N56" s="25"/>
    </row>
    <row r="57" spans="1:14" ht="12">
      <c r="A57" s="68"/>
      <c r="B57" s="25"/>
      <c r="C57" s="25"/>
      <c r="D57" s="25"/>
      <c r="E57" s="25"/>
      <c r="F57" s="25"/>
      <c r="G57" s="25"/>
      <c r="H57" s="25"/>
      <c r="I57" s="25"/>
      <c r="J57" s="25"/>
      <c r="L57" s="67"/>
      <c r="N57" s="25"/>
    </row>
    <row r="58" spans="1:14" ht="12">
      <c r="A58" s="69" t="s">
        <v>48</v>
      </c>
      <c r="B58" s="26" t="s">
        <v>84</v>
      </c>
      <c r="C58" s="26" t="s">
        <v>88</v>
      </c>
      <c r="D58" s="26" t="s">
        <v>96</v>
      </c>
      <c r="E58" s="26" t="s">
        <v>202</v>
      </c>
      <c r="F58" s="26" t="s">
        <v>205</v>
      </c>
      <c r="G58" s="26"/>
      <c r="H58" s="26" t="s">
        <v>56</v>
      </c>
      <c r="I58" s="26"/>
      <c r="J58" s="26"/>
      <c r="L58" s="67"/>
      <c r="N58" s="25"/>
    </row>
    <row r="59" spans="1:14" ht="12">
      <c r="A59" s="73" t="s">
        <v>49</v>
      </c>
      <c r="B59" s="28" t="e">
        <f>IF(AND(B46&gt;0,ISNUMBER(B46)),#REF!/summary!B46,"-")</f>
        <v>#REF!</v>
      </c>
      <c r="C59" s="28" t="e">
        <f>IF(AND(C46&gt;0,ISNUMBER(C46)),#REF!/summary!C46,"-")</f>
        <v>#REF!</v>
      </c>
      <c r="D59" s="28" t="e">
        <f>IF(AND(D46&gt;0,ISNUMBER(D46)),#REF!/summary!D46,"-")</f>
        <v>#REF!</v>
      </c>
      <c r="E59" s="28" t="e">
        <f>IF(AND(E46&gt;0,ISNUMBER(E46)),#REF!/summary!E46,"-")</f>
        <v>#REF!</v>
      </c>
      <c r="F59" s="28">
        <f>IF(AND(F46&gt;0,ISNUMBER(F46)),Fall2008!C73/summary!F46,"-")</f>
        <v>115410.39755351681</v>
      </c>
      <c r="G59" s="28"/>
      <c r="H59" s="27" t="e">
        <f>IF(F59&gt;0,(F59-B59)/B59,"-")</f>
        <v>#REF!</v>
      </c>
      <c r="I59" s="28"/>
      <c r="J59" s="28"/>
      <c r="L59" s="67"/>
      <c r="N59" s="25"/>
    </row>
    <row r="60" spans="1:14" ht="12">
      <c r="A60" s="73" t="s">
        <v>53</v>
      </c>
      <c r="B60" s="28" t="e">
        <f>#REF!/1000</f>
        <v>#REF!</v>
      </c>
      <c r="C60" s="28" t="e">
        <f>#REF!/1000</f>
        <v>#REF!</v>
      </c>
      <c r="D60" s="28" t="e">
        <f>#REF!/1000</f>
        <v>#REF!</v>
      </c>
      <c r="E60" s="28" t="e">
        <f>#REF!/1000</f>
        <v>#REF!</v>
      </c>
      <c r="F60" s="28">
        <f>Fall2008!C75/1000</f>
        <v>0</v>
      </c>
      <c r="G60" s="28"/>
      <c r="H60" s="27" t="str">
        <f>IF(F60&gt;0,(F60-B60)/B60,"-")</f>
        <v>-</v>
      </c>
      <c r="I60" s="28"/>
      <c r="J60" s="28"/>
      <c r="L60" s="67"/>
      <c r="N60" s="25"/>
    </row>
    <row r="61" spans="1:14" ht="12">
      <c r="A61" s="73" t="s">
        <v>54</v>
      </c>
      <c r="B61" s="28" t="e">
        <f>#REF!/1000</f>
        <v>#REF!</v>
      </c>
      <c r="C61" s="28" t="e">
        <f>#REF!/1000</f>
        <v>#REF!</v>
      </c>
      <c r="D61" s="28" t="e">
        <f>#REF!/1000</f>
        <v>#REF!</v>
      </c>
      <c r="E61" s="28" t="e">
        <f>#REF!/1000</f>
        <v>#REF!</v>
      </c>
      <c r="F61" s="28">
        <f>Fall2008!C76/1000</f>
        <v>0</v>
      </c>
      <c r="G61" s="28"/>
      <c r="H61" s="27" t="str">
        <f>IF(F61&gt;0,(F61-B61)/B61,"-")</f>
        <v>-</v>
      </c>
      <c r="I61" s="28"/>
      <c r="J61" s="28"/>
      <c r="L61" s="67"/>
      <c r="N61" s="25"/>
    </row>
    <row r="62" spans="1:14" ht="12">
      <c r="A62" s="73" t="s">
        <v>55</v>
      </c>
      <c r="B62" s="28" t="e">
        <f>#REF!/1000</f>
        <v>#REF!</v>
      </c>
      <c r="C62" s="28" t="e">
        <f>#REF!/1000</f>
        <v>#REF!</v>
      </c>
      <c r="D62" s="28" t="e">
        <f>#REF!/1000</f>
        <v>#REF!</v>
      </c>
      <c r="E62" s="28" t="e">
        <f>#REF!/1000</f>
        <v>#REF!</v>
      </c>
      <c r="F62" s="28" t="e">
        <f>Fall2008!#REF!/1000</f>
        <v>#REF!</v>
      </c>
      <c r="G62" s="28"/>
      <c r="H62" s="27" t="e">
        <f>IF(F62&gt;0,(F62-B62)/B62,"-")</f>
        <v>#REF!</v>
      </c>
      <c r="I62" s="28"/>
      <c r="J62" s="28"/>
      <c r="L62" s="67"/>
      <c r="N62" s="25"/>
    </row>
    <row r="63" spans="1:14" ht="24" customHeight="1">
      <c r="A63" s="83" t="s">
        <v>50</v>
      </c>
      <c r="B63" s="27" t="e">
        <f>IF(#REF!&gt;0,#REF!/#REF!,"-")</f>
        <v>#REF!</v>
      </c>
      <c r="C63" s="27" t="e">
        <f>IF(#REF!&gt;0,#REF!/#REF!,"-")</f>
        <v>#REF!</v>
      </c>
      <c r="D63" s="27" t="e">
        <f>IF(#REF!&gt;0,#REF!/#REF!,"-")</f>
        <v>#REF!</v>
      </c>
      <c r="E63" s="27" t="e">
        <f>IF(#REF!&gt;0,#REF!/#REF!,"-")</f>
        <v>#REF!</v>
      </c>
      <c r="F63" s="27" t="str">
        <f>IF(Fall2008!C75&gt;0,Fall2008!C$74/Fall2008!C75,"-")</f>
        <v>-</v>
      </c>
      <c r="G63" s="27"/>
      <c r="H63" s="27" t="str">
        <f>IF(AND(F63&gt;0,ISNUMBER(F63)),(F63-B63),"-")</f>
        <v>-</v>
      </c>
      <c r="I63" s="27"/>
      <c r="J63" s="27"/>
      <c r="L63" s="67"/>
      <c r="N63" s="25"/>
    </row>
    <row r="64" spans="1:14" ht="23.25" customHeight="1">
      <c r="A64" s="83" t="s">
        <v>51</v>
      </c>
      <c r="B64" s="27" t="e">
        <f>IF(#REF!&gt;0,#REF!/#REF!,"-")</f>
        <v>#REF!</v>
      </c>
      <c r="C64" s="27" t="e">
        <f>IF(#REF!&gt;0,#REF!/#REF!,"-")</f>
        <v>#REF!</v>
      </c>
      <c r="D64" s="27" t="e">
        <f>IF(#REF!&gt;0,#REF!/#REF!,"-")</f>
        <v>#REF!</v>
      </c>
      <c r="E64" s="27" t="e">
        <f>IF(#REF!&gt;0,#REF!/#REF!,"-")</f>
        <v>#REF!</v>
      </c>
      <c r="F64" s="27" t="str">
        <f>IF(Fall2008!C76&gt;0,Fall2008!C$74/Fall2008!C76,"-")</f>
        <v>-</v>
      </c>
      <c r="G64" s="27"/>
      <c r="H64" s="27" t="str">
        <f>IF(AND(F64&gt;0,ISNUMBER(F64)),(F64-B64),"-")</f>
        <v>-</v>
      </c>
      <c r="I64" s="27"/>
      <c r="J64" s="27"/>
      <c r="L64" s="67"/>
      <c r="N64" s="25"/>
    </row>
    <row r="65" spans="1:14" ht="12">
      <c r="A65" s="73" t="s">
        <v>52</v>
      </c>
      <c r="B65" s="27" t="e">
        <f>IF(#REF!&gt;0,#REF!/#REF!,"-")</f>
        <v>#REF!</v>
      </c>
      <c r="C65" s="27" t="e">
        <f>IF(#REF!&gt;0,#REF!/#REF!,"-")</f>
        <v>#REF!</v>
      </c>
      <c r="D65" s="27" t="e">
        <f>IF(#REF!&gt;0,#REF!/#REF!,"-")</f>
        <v>#REF!</v>
      </c>
      <c r="E65" s="27" t="e">
        <f>IF(#REF!&gt;0,#REF!/#REF!,"-")</f>
        <v>#REF!</v>
      </c>
      <c r="F65" s="27" t="e">
        <f>IF(Fall2008!#REF!&gt;0,Fall2008!C$74/Fall2008!#REF!,"-")</f>
        <v>#REF!</v>
      </c>
      <c r="G65" s="27"/>
      <c r="H65" s="27" t="e">
        <f>IF(AND(F65&gt;0,ISNUMBER(F65)),(F65-B65),"-")</f>
        <v>#REF!</v>
      </c>
      <c r="I65" s="27"/>
      <c r="J65" s="27"/>
      <c r="L65" s="67"/>
      <c r="N65" s="25"/>
    </row>
    <row r="66" spans="1:14" ht="12">
      <c r="A66" s="73"/>
      <c r="B66" s="27"/>
      <c r="C66" s="27"/>
      <c r="D66" s="27"/>
      <c r="E66" s="27"/>
      <c r="F66" s="27"/>
      <c r="G66" s="27"/>
      <c r="H66" s="27"/>
      <c r="I66" s="27"/>
      <c r="J66" s="27"/>
      <c r="L66" s="67"/>
      <c r="N66" s="25"/>
    </row>
    <row r="67" spans="1:14" ht="12">
      <c r="A67" s="69" t="s">
        <v>196</v>
      </c>
      <c r="B67" s="26" t="s">
        <v>82</v>
      </c>
      <c r="C67" s="26" t="s">
        <v>86</v>
      </c>
      <c r="D67" s="26" t="s">
        <v>94</v>
      </c>
      <c r="E67" s="26" t="s">
        <v>200</v>
      </c>
      <c r="F67" s="26" t="s">
        <v>203</v>
      </c>
      <c r="G67" s="27"/>
      <c r="H67" s="27"/>
      <c r="I67" s="27"/>
      <c r="J67" s="27"/>
      <c r="L67" s="67"/>
      <c r="N67" s="25"/>
    </row>
    <row r="68" spans="1:14" ht="25.5" customHeight="1">
      <c r="A68" s="83" t="s">
        <v>197</v>
      </c>
      <c r="B68" s="57" t="e">
        <f>IF(#REF!&gt;0,#REF!/#REF!,"-")</f>
        <v>#REF!</v>
      </c>
      <c r="C68" s="57" t="e">
        <f>IF(#REF!&gt;0,#REF!/#REF!,"-")</f>
        <v>#REF!</v>
      </c>
      <c r="D68" s="57" t="e">
        <f>IF(#REF!&gt;0,#REF!/#REF!,"-")</f>
        <v>#REF!</v>
      </c>
      <c r="E68" s="57" t="e">
        <f>IF(#REF!&gt;0,#REF!/#REF!,"-")</f>
        <v>#REF!</v>
      </c>
      <c r="F68" s="57" t="e">
        <f>IF(Fall2008!E50&gt;0,Fall2008!#REF!/Fall2008!E50,"-")</f>
        <v>#REF!</v>
      </c>
      <c r="G68" s="27"/>
      <c r="H68" s="27"/>
      <c r="I68" s="27"/>
      <c r="J68" s="27"/>
      <c r="L68" s="67"/>
      <c r="N68" s="25"/>
    </row>
    <row r="69" spans="1:14" ht="24" customHeight="1">
      <c r="A69" s="83" t="s">
        <v>198</v>
      </c>
      <c r="B69" s="129" t="e">
        <f>IF(#REF!&gt;0,#REF!/#REF!,"-")</f>
        <v>#REF!</v>
      </c>
      <c r="C69" s="129" t="e">
        <f>IF(#REF!&gt;0,#REF!/#REF!,"-")</f>
        <v>#REF!</v>
      </c>
      <c r="D69" s="129" t="e">
        <f>IF(#REF!&gt;0,#REF!/#REF!,"-")</f>
        <v>#REF!</v>
      </c>
      <c r="E69" s="129" t="e">
        <f>IF(#REF!&gt;0,#REF!/#REF!,"-")</f>
        <v>#REF!</v>
      </c>
      <c r="F69" s="129" t="e">
        <f>IF(Fall2008!#REF!&gt;0,Fall2008!#REF!/Fall2008!#REF!,"-")</f>
        <v>#REF!</v>
      </c>
      <c r="G69" s="27"/>
      <c r="H69" s="27"/>
      <c r="I69" s="27"/>
      <c r="J69" s="27"/>
      <c r="L69" s="67"/>
      <c r="N69" s="25"/>
    </row>
    <row r="70" spans="1:14" ht="24" customHeight="1">
      <c r="A70" s="83" t="s">
        <v>199</v>
      </c>
      <c r="B70" s="129" t="e">
        <f>IF(#REF!&gt;0,#REF!/#REF!,"-")</f>
        <v>#REF!</v>
      </c>
      <c r="C70" s="129" t="e">
        <f>IF(#REF!&gt;0,#REF!/#REF!,"-")</f>
        <v>#REF!</v>
      </c>
      <c r="D70" s="129" t="e">
        <f>IF(#REF!&gt;0,#REF!/#REF!,"-")</f>
        <v>#REF!</v>
      </c>
      <c r="E70" s="129" t="e">
        <f>IF(#REF!&gt;0,#REF!/#REF!,"-")</f>
        <v>#REF!</v>
      </c>
      <c r="F70" s="129" t="e">
        <f>IF(Fall2008!#REF!&gt;0,Fall2008!#REF!/Fall2008!#REF!,"-")</f>
        <v>#REF!</v>
      </c>
      <c r="G70" s="27"/>
      <c r="H70" s="27"/>
      <c r="I70" s="27"/>
      <c r="J70" s="27"/>
      <c r="L70" s="67"/>
      <c r="N70" s="25"/>
    </row>
    <row r="71" spans="1:12" s="25" customFormat="1" ht="12.75" thickBot="1">
      <c r="A71" s="78"/>
      <c r="B71" s="79"/>
      <c r="C71" s="79"/>
      <c r="D71" s="79"/>
      <c r="E71" s="79"/>
      <c r="F71" s="79"/>
      <c r="G71" s="79"/>
      <c r="H71" s="79"/>
      <c r="I71" s="79"/>
      <c r="J71" s="79"/>
      <c r="K71" s="79"/>
      <c r="L71" s="80"/>
    </row>
  </sheetData>
  <sheetProtection/>
  <mergeCells count="8">
    <mergeCell ref="B31:E31"/>
    <mergeCell ref="B37:E37"/>
    <mergeCell ref="B43:E43"/>
    <mergeCell ref="B53:E53"/>
    <mergeCell ref="B4:D4"/>
    <mergeCell ref="H14:K14"/>
    <mergeCell ref="B14:E14"/>
    <mergeCell ref="B23:E23"/>
  </mergeCells>
  <printOptions horizontalCentered="1"/>
  <pageMargins left="0.25" right="0.26" top="0.5" bottom="0.53" header="0.5" footer="0.5"/>
  <pageSetup horizontalDpi="600" verticalDpi="600" orientation="landscape" scale="86" r:id="rId1"/>
  <rowBreaks count="1" manualBreakCount="1">
    <brk id="50" max="11" man="1"/>
  </rowBreaks>
</worksheet>
</file>

<file path=xl/worksheets/sheet6.xml><?xml version="1.0" encoding="utf-8"?>
<worksheet xmlns="http://schemas.openxmlformats.org/spreadsheetml/2006/main" xmlns:r="http://schemas.openxmlformats.org/officeDocument/2006/relationships">
  <dimension ref="A1:G82"/>
  <sheetViews>
    <sheetView zoomScalePageLayoutView="0" workbookViewId="0" topLeftCell="A57">
      <selection activeCell="A78" sqref="A78:F81"/>
    </sheetView>
  </sheetViews>
  <sheetFormatPr defaultColWidth="9.421875" defaultRowHeight="12.75"/>
  <cols>
    <col min="1" max="1" width="3.7109375" style="3" customWidth="1"/>
    <col min="2" max="2" width="9.421875" style="3" customWidth="1"/>
    <col min="3" max="3" width="41.421875" style="3" customWidth="1"/>
    <col min="4" max="4" width="3.57421875" style="3" customWidth="1"/>
    <col min="5" max="5" width="12.7109375" style="3" customWidth="1"/>
    <col min="6" max="6" width="12.57421875" style="3" customWidth="1"/>
    <col min="7" max="7" width="5.8515625" style="3" customWidth="1"/>
    <col min="8" max="16384" width="9.421875" style="3" customWidth="1"/>
  </cols>
  <sheetData>
    <row r="1" spans="1:6" ht="15.75" customHeight="1">
      <c r="A1" s="202" t="s">
        <v>101</v>
      </c>
      <c r="B1" s="203"/>
      <c r="C1" s="203"/>
      <c r="D1" s="203"/>
      <c r="E1" s="203"/>
      <c r="F1" s="203"/>
    </row>
    <row r="2" spans="1:6" ht="15.75" customHeight="1">
      <c r="A2" s="204" t="s">
        <v>291</v>
      </c>
      <c r="B2" s="205"/>
      <c r="C2" s="205"/>
      <c r="D2" s="205"/>
      <c r="E2" s="205"/>
      <c r="F2" s="205"/>
    </row>
    <row r="3" spans="1:6" ht="12.75">
      <c r="A3" s="55"/>
      <c r="B3" s="55"/>
      <c r="C3" s="55"/>
      <c r="D3" s="55"/>
      <c r="E3" s="55"/>
      <c r="F3" s="55"/>
    </row>
    <row r="4" spans="1:6" ht="15.75">
      <c r="A4" s="55" t="s">
        <v>102</v>
      </c>
      <c r="B4" s="55"/>
      <c r="C4" s="85" t="str">
        <f>General!B2</f>
        <v>Kenyon College</v>
      </c>
      <c r="D4" s="55"/>
      <c r="E4" s="55" t="s">
        <v>66</v>
      </c>
      <c r="F4" s="86">
        <f>General!B3</f>
        <v>203535</v>
      </c>
    </row>
    <row r="5" spans="1:6" ht="15.75">
      <c r="A5" s="55" t="s">
        <v>103</v>
      </c>
      <c r="B5" s="55"/>
      <c r="C5" s="85" t="str">
        <f>General!B6</f>
        <v>Ronald K. Griggs</v>
      </c>
      <c r="D5" s="55"/>
      <c r="E5" s="55"/>
      <c r="F5" s="55"/>
    </row>
    <row r="6" spans="1:6" ht="12.75">
      <c r="A6" s="55" t="s">
        <v>104</v>
      </c>
      <c r="B6" s="55"/>
      <c r="C6" s="87">
        <f>General!B9</f>
        <v>39800</v>
      </c>
      <c r="D6" s="55"/>
      <c r="E6" s="55"/>
      <c r="F6" s="55"/>
    </row>
    <row r="7" spans="1:6" ht="12.75" customHeight="1">
      <c r="A7" s="206"/>
      <c r="B7" s="206"/>
      <c r="C7" s="206"/>
      <c r="D7" s="206"/>
      <c r="E7" s="206"/>
      <c r="F7" s="206"/>
    </row>
    <row r="8" spans="1:6" ht="4.5" customHeight="1">
      <c r="A8" s="55"/>
      <c r="B8" s="55"/>
      <c r="C8" s="55"/>
      <c r="D8" s="55"/>
      <c r="E8" s="55"/>
      <c r="F8" s="55"/>
    </row>
    <row r="9" spans="1:6" ht="12.75">
      <c r="A9" s="55"/>
      <c r="B9" s="55"/>
      <c r="C9" s="88" t="s">
        <v>105</v>
      </c>
      <c r="D9" s="55"/>
      <c r="E9" s="55"/>
      <c r="F9" s="55"/>
    </row>
    <row r="10" spans="1:6" ht="12.75" customHeight="1">
      <c r="A10" s="55"/>
      <c r="B10" s="55"/>
      <c r="C10" s="207" t="s">
        <v>106</v>
      </c>
      <c r="D10" s="200"/>
      <c r="E10" s="200"/>
      <c r="F10" s="200"/>
    </row>
    <row r="11" spans="1:6" ht="12.75">
      <c r="A11" s="89" t="s">
        <v>107</v>
      </c>
      <c r="B11" s="90">
        <v>152</v>
      </c>
      <c r="C11" s="200"/>
      <c r="D11" s="200"/>
      <c r="E11" s="200"/>
      <c r="F11" s="200"/>
    </row>
    <row r="12" spans="1:6" ht="12.75">
      <c r="A12" s="55"/>
      <c r="B12" s="55"/>
      <c r="C12" s="200"/>
      <c r="D12" s="200"/>
      <c r="E12" s="200"/>
      <c r="F12" s="200"/>
    </row>
    <row r="13" spans="1:6" ht="12.75">
      <c r="A13" s="55"/>
      <c r="B13" s="55"/>
      <c r="C13" s="200"/>
      <c r="D13" s="200"/>
      <c r="E13" s="200"/>
      <c r="F13" s="200"/>
    </row>
    <row r="14" spans="1:6" ht="4.5" customHeight="1">
      <c r="A14" s="55"/>
      <c r="B14" s="55"/>
      <c r="C14" s="88"/>
      <c r="D14" s="55"/>
      <c r="E14" s="55"/>
      <c r="F14" s="55"/>
    </row>
    <row r="15" spans="1:6" ht="12.75" customHeight="1">
      <c r="A15" s="55"/>
      <c r="B15" s="55"/>
      <c r="C15" s="199" t="s">
        <v>108</v>
      </c>
      <c r="D15" s="200"/>
      <c r="E15" s="200"/>
      <c r="F15" s="200"/>
    </row>
    <row r="16" spans="1:6" ht="12.75">
      <c r="A16" s="89" t="s">
        <v>109</v>
      </c>
      <c r="B16" s="92">
        <v>0</v>
      </c>
      <c r="C16" s="200"/>
      <c r="D16" s="200"/>
      <c r="E16" s="200"/>
      <c r="F16" s="200"/>
    </row>
    <row r="17" spans="1:6" ht="12.75">
      <c r="A17" s="55"/>
      <c r="B17" s="93"/>
      <c r="C17" s="200"/>
      <c r="D17" s="200"/>
      <c r="E17" s="200"/>
      <c r="F17" s="200"/>
    </row>
    <row r="18" spans="1:6" ht="4.5" customHeight="1">
      <c r="A18" s="55"/>
      <c r="B18" s="55"/>
      <c r="C18" s="55"/>
      <c r="D18" s="55"/>
      <c r="E18" s="55"/>
      <c r="F18" s="55"/>
    </row>
    <row r="19" spans="1:6" ht="25.5" customHeight="1">
      <c r="A19" s="201" t="s">
        <v>110</v>
      </c>
      <c r="B19" s="201"/>
      <c r="C19" s="201"/>
      <c r="D19" s="201"/>
      <c r="E19" s="201"/>
      <c r="F19" s="201"/>
    </row>
    <row r="20" spans="1:6" ht="6" customHeight="1">
      <c r="A20" s="94"/>
      <c r="B20" s="55"/>
      <c r="C20" s="55"/>
      <c r="D20" s="55"/>
      <c r="E20" s="55"/>
      <c r="F20" s="55"/>
    </row>
    <row r="21" spans="1:6" ht="12.75">
      <c r="A21" s="89" t="s">
        <v>111</v>
      </c>
      <c r="B21" s="95">
        <f>B11-B16</f>
        <v>152</v>
      </c>
      <c r="C21" s="199" t="s">
        <v>112</v>
      </c>
      <c r="D21" s="199"/>
      <c r="E21" s="199"/>
      <c r="F21" s="199"/>
    </row>
    <row r="22" spans="1:6" ht="4.5" customHeight="1">
      <c r="A22" s="89"/>
      <c r="B22" s="96"/>
      <c r="C22" s="91"/>
      <c r="D22" s="91"/>
      <c r="E22" s="91"/>
      <c r="F22" s="91"/>
    </row>
    <row r="23" spans="1:6" ht="26.25" customHeight="1">
      <c r="A23" s="89" t="s">
        <v>113</v>
      </c>
      <c r="B23" s="90">
        <v>17</v>
      </c>
      <c r="C23" s="199" t="s">
        <v>210</v>
      </c>
      <c r="D23" s="199"/>
      <c r="E23" s="199"/>
      <c r="F23" s="199"/>
    </row>
    <row r="24" spans="1:6" ht="4.5" customHeight="1">
      <c r="A24" s="89"/>
      <c r="B24" s="55"/>
      <c r="C24" s="91"/>
      <c r="D24" s="91"/>
      <c r="E24" s="91"/>
      <c r="F24" s="91"/>
    </row>
    <row r="25" spans="1:6" ht="12.75">
      <c r="A25" s="89" t="s">
        <v>114</v>
      </c>
      <c r="B25" s="95">
        <f>B21-B23</f>
        <v>135</v>
      </c>
      <c r="C25" s="199" t="s">
        <v>115</v>
      </c>
      <c r="D25" s="199"/>
      <c r="E25" s="199"/>
      <c r="F25" s="199"/>
    </row>
    <row r="26" spans="1:6" ht="4.5" customHeight="1">
      <c r="A26" s="89"/>
      <c r="B26" s="96"/>
      <c r="C26" s="91"/>
      <c r="D26" s="91"/>
      <c r="E26" s="91"/>
      <c r="F26" s="91"/>
    </row>
    <row r="27" spans="1:6" ht="12.75">
      <c r="A27" s="89"/>
      <c r="B27" s="96"/>
      <c r="C27" s="199" t="s">
        <v>211</v>
      </c>
      <c r="D27" s="199"/>
      <c r="E27" s="199"/>
      <c r="F27" s="199"/>
    </row>
    <row r="28" spans="1:6" ht="12.75">
      <c r="A28" s="97" t="s">
        <v>116</v>
      </c>
      <c r="B28" s="92">
        <v>10</v>
      </c>
      <c r="C28" s="200"/>
      <c r="D28" s="200"/>
      <c r="E28" s="200"/>
      <c r="F28" s="200"/>
    </row>
    <row r="29" spans="1:6" ht="3.75" customHeight="1">
      <c r="A29" s="55"/>
      <c r="B29" s="55"/>
      <c r="C29" s="55"/>
      <c r="D29" s="55"/>
      <c r="E29" s="55"/>
      <c r="F29" s="55"/>
    </row>
    <row r="30" spans="1:6" ht="12.75">
      <c r="A30" s="89" t="s">
        <v>117</v>
      </c>
      <c r="B30" s="95">
        <f>B25+B28</f>
        <v>145</v>
      </c>
      <c r="C30" s="199" t="s">
        <v>118</v>
      </c>
      <c r="D30" s="199"/>
      <c r="E30" s="199"/>
      <c r="F30" s="199"/>
    </row>
    <row r="31" spans="1:6" ht="4.5" customHeight="1">
      <c r="A31" s="55"/>
      <c r="B31" s="55"/>
      <c r="C31" s="55"/>
      <c r="D31" s="55"/>
      <c r="E31" s="55"/>
      <c r="F31" s="55"/>
    </row>
    <row r="32" spans="1:6" ht="12.75">
      <c r="A32" s="55"/>
      <c r="B32" s="55"/>
      <c r="C32" s="199" t="s">
        <v>119</v>
      </c>
      <c r="D32" s="199"/>
      <c r="E32" s="199"/>
      <c r="F32" s="199"/>
    </row>
    <row r="33" spans="1:6" ht="12.75">
      <c r="A33" s="97" t="s">
        <v>120</v>
      </c>
      <c r="B33" s="92">
        <v>36</v>
      </c>
      <c r="C33" s="200"/>
      <c r="D33" s="200"/>
      <c r="E33" s="200"/>
      <c r="F33" s="200"/>
    </row>
    <row r="34" spans="1:6" ht="6" customHeight="1">
      <c r="A34" s="55"/>
      <c r="B34" s="55"/>
      <c r="C34" s="55"/>
      <c r="D34" s="55"/>
      <c r="E34" s="55"/>
      <c r="F34" s="55"/>
    </row>
    <row r="35" spans="1:6" ht="13.5" thickBot="1">
      <c r="A35" s="89" t="s">
        <v>121</v>
      </c>
      <c r="B35" s="90">
        <v>12</v>
      </c>
      <c r="C35" s="55" t="s">
        <v>122</v>
      </c>
      <c r="D35" s="55"/>
      <c r="E35" s="55"/>
      <c r="F35" s="55"/>
    </row>
    <row r="36" spans="1:6" ht="12.75">
      <c r="A36" s="55"/>
      <c r="B36" s="55"/>
      <c r="C36" s="98" t="s">
        <v>123</v>
      </c>
      <c r="D36" s="44"/>
      <c r="E36" s="55"/>
      <c r="F36" s="55"/>
    </row>
    <row r="37" spans="1:6" ht="38.25">
      <c r="A37" s="55"/>
      <c r="B37" s="55"/>
      <c r="C37" s="99" t="s">
        <v>124</v>
      </c>
      <c r="D37" s="100" t="s">
        <v>125</v>
      </c>
      <c r="E37" s="55"/>
      <c r="F37" s="55"/>
    </row>
    <row r="38" spans="1:6" ht="12.75">
      <c r="A38" s="55"/>
      <c r="B38" s="55"/>
      <c r="C38" s="101" t="s">
        <v>126</v>
      </c>
      <c r="D38" s="102"/>
      <c r="E38" s="55"/>
      <c r="F38" s="55"/>
    </row>
    <row r="39" spans="1:6" ht="12.75">
      <c r="A39" s="55"/>
      <c r="B39" s="55"/>
      <c r="C39" s="101" t="s">
        <v>127</v>
      </c>
      <c r="D39" s="102"/>
      <c r="E39" s="55"/>
      <c r="F39" s="55"/>
    </row>
    <row r="40" spans="1:6" ht="12.75">
      <c r="A40" s="55"/>
      <c r="B40" s="55"/>
      <c r="C40" s="101" t="s">
        <v>128</v>
      </c>
      <c r="D40" s="102">
        <v>3</v>
      </c>
      <c r="E40" s="55"/>
      <c r="F40" s="55"/>
    </row>
    <row r="41" spans="1:6" ht="12.75">
      <c r="A41" s="55"/>
      <c r="B41" s="55"/>
      <c r="C41" s="101" t="s">
        <v>129</v>
      </c>
      <c r="D41" s="102"/>
      <c r="E41" s="55"/>
      <c r="F41" s="55"/>
    </row>
    <row r="42" spans="1:6" ht="24.75" customHeight="1" thickBot="1">
      <c r="A42" s="55"/>
      <c r="B42" s="55"/>
      <c r="C42" s="208" t="s">
        <v>304</v>
      </c>
      <c r="D42" s="209"/>
      <c r="E42" s="55"/>
      <c r="F42" s="55"/>
    </row>
    <row r="43" spans="1:6" ht="12.75">
      <c r="A43" s="55"/>
      <c r="B43" s="55"/>
      <c r="C43" s="55"/>
      <c r="D43" s="55"/>
      <c r="E43" s="55"/>
      <c r="F43" s="55"/>
    </row>
    <row r="44" spans="1:6" ht="12.75">
      <c r="A44" s="89" t="s">
        <v>130</v>
      </c>
      <c r="B44" s="103">
        <f>B30+B35</f>
        <v>157</v>
      </c>
      <c r="C44" s="199" t="s">
        <v>131</v>
      </c>
      <c r="D44" s="199"/>
      <c r="E44" s="199"/>
      <c r="F44" s="199"/>
    </row>
    <row r="45" spans="1:6" ht="12.75">
      <c r="A45" s="55"/>
      <c r="B45" s="55"/>
      <c r="C45" s="55"/>
      <c r="D45" s="55"/>
      <c r="E45" s="55"/>
      <c r="F45" s="55"/>
    </row>
    <row r="46" spans="1:6" ht="12.75">
      <c r="A46" s="89" t="s">
        <v>132</v>
      </c>
      <c r="B46" s="199" t="s">
        <v>133</v>
      </c>
      <c r="C46" s="199"/>
      <c r="D46" s="199"/>
      <c r="E46" s="199"/>
      <c r="F46" s="199"/>
    </row>
    <row r="47" spans="1:6" ht="12.75">
      <c r="A47" s="55"/>
      <c r="B47" s="55"/>
      <c r="C47" s="210"/>
      <c r="D47" s="55"/>
      <c r="E47" s="55"/>
      <c r="F47" s="55"/>
    </row>
    <row r="48" spans="1:6" ht="12.75">
      <c r="A48" s="55"/>
      <c r="B48" s="55"/>
      <c r="C48" s="211"/>
      <c r="D48" s="55"/>
      <c r="E48" s="55"/>
      <c r="F48" s="55"/>
    </row>
    <row r="49" spans="1:6" ht="12.75">
      <c r="A49" s="55"/>
      <c r="B49" s="55"/>
      <c r="C49" s="212"/>
      <c r="D49" s="55"/>
      <c r="E49" s="55"/>
      <c r="F49" s="55"/>
    </row>
    <row r="50" spans="1:6" ht="12.75">
      <c r="A50" s="55"/>
      <c r="B50" s="55"/>
      <c r="C50" s="55"/>
      <c r="D50" s="55"/>
      <c r="E50" s="55"/>
      <c r="F50" s="55"/>
    </row>
    <row r="51" spans="1:6" ht="68.25" customHeight="1">
      <c r="A51" s="207" t="s">
        <v>212</v>
      </c>
      <c r="B51" s="199"/>
      <c r="C51" s="199"/>
      <c r="D51" s="199"/>
      <c r="E51" s="199"/>
      <c r="F51" s="199"/>
    </row>
    <row r="52" spans="1:6" ht="12.75">
      <c r="A52" s="55"/>
      <c r="B52" s="55"/>
      <c r="C52" s="55"/>
      <c r="D52" s="55"/>
      <c r="E52" s="55"/>
      <c r="F52" s="55"/>
    </row>
    <row r="53" spans="1:6" ht="12.75">
      <c r="A53" s="55"/>
      <c r="B53" s="55"/>
      <c r="C53" s="88" t="s">
        <v>134</v>
      </c>
      <c r="D53" s="55"/>
      <c r="E53" s="55"/>
      <c r="F53" s="55"/>
    </row>
    <row r="54" spans="1:6" ht="27" customHeight="1">
      <c r="A54" s="199" t="s">
        <v>135</v>
      </c>
      <c r="B54" s="199"/>
      <c r="C54" s="199"/>
      <c r="D54" s="199"/>
      <c r="E54" s="199"/>
      <c r="F54" s="199"/>
    </row>
    <row r="55" spans="1:7" ht="25.5">
      <c r="A55" s="55"/>
      <c r="B55" s="55"/>
      <c r="C55" s="104" t="s">
        <v>136</v>
      </c>
      <c r="D55" s="55"/>
      <c r="E55" s="105" t="s">
        <v>137</v>
      </c>
      <c r="F55" s="105" t="s">
        <v>138</v>
      </c>
      <c r="G55" s="106" t="s">
        <v>5</v>
      </c>
    </row>
    <row r="56" spans="1:7" ht="12.75">
      <c r="A56" s="89" t="s">
        <v>139</v>
      </c>
      <c r="B56" s="107" t="s">
        <v>140</v>
      </c>
      <c r="C56" s="55"/>
      <c r="D56" s="55"/>
      <c r="E56" s="90">
        <v>1635</v>
      </c>
      <c r="F56" s="90">
        <v>1</v>
      </c>
      <c r="G56" s="108">
        <f>E56+F56</f>
        <v>1636</v>
      </c>
    </row>
    <row r="57" spans="1:7" ht="12.75">
      <c r="A57" s="89" t="s">
        <v>141</v>
      </c>
      <c r="B57" s="55" t="s">
        <v>142</v>
      </c>
      <c r="C57" s="55"/>
      <c r="D57" s="55"/>
      <c r="E57" s="90">
        <v>0</v>
      </c>
      <c r="F57" s="90">
        <v>8</v>
      </c>
      <c r="G57" s="108">
        <f>E57+F57</f>
        <v>8</v>
      </c>
    </row>
    <row r="58" spans="1:7" ht="12.75">
      <c r="A58" s="89" t="s">
        <v>143</v>
      </c>
      <c r="B58" s="55" t="s">
        <v>144</v>
      </c>
      <c r="C58" s="55"/>
      <c r="D58" s="55"/>
      <c r="E58" s="90">
        <v>0</v>
      </c>
      <c r="F58" s="90">
        <v>3</v>
      </c>
      <c r="G58" s="108">
        <f>E58+F58</f>
        <v>3</v>
      </c>
    </row>
    <row r="59" spans="1:7" ht="12.75">
      <c r="A59" s="109" t="s">
        <v>145</v>
      </c>
      <c r="B59" s="96" t="s">
        <v>146</v>
      </c>
      <c r="C59" s="55"/>
      <c r="D59" s="55"/>
      <c r="E59" s="95">
        <f>E56+E58</f>
        <v>1635</v>
      </c>
      <c r="F59" s="95">
        <f>F56+F58</f>
        <v>4</v>
      </c>
      <c r="G59" s="108">
        <f>E59+F59</f>
        <v>1639</v>
      </c>
    </row>
    <row r="60" spans="1:7" ht="12.75">
      <c r="A60" s="89"/>
      <c r="B60" s="55"/>
      <c r="C60" s="55"/>
      <c r="D60" s="55"/>
      <c r="E60" s="96"/>
      <c r="F60" s="96"/>
      <c r="G60" s="108"/>
    </row>
    <row r="61" spans="1:7" ht="25.5">
      <c r="A61" s="55"/>
      <c r="B61" s="55"/>
      <c r="C61" s="104" t="s">
        <v>147</v>
      </c>
      <c r="D61" s="55"/>
      <c r="E61" s="105" t="s">
        <v>137</v>
      </c>
      <c r="F61" s="105" t="s">
        <v>138</v>
      </c>
      <c r="G61" s="108"/>
    </row>
    <row r="62" spans="1:7" ht="12.75">
      <c r="A62" s="89" t="s">
        <v>148</v>
      </c>
      <c r="B62" s="55" t="s">
        <v>149</v>
      </c>
      <c r="C62" s="55"/>
      <c r="D62" s="55"/>
      <c r="E62" s="90">
        <v>0</v>
      </c>
      <c r="F62" s="90">
        <v>0</v>
      </c>
      <c r="G62" s="108">
        <f aca="true" t="shared" si="0" ref="G62:G69">E62+F62</f>
        <v>0</v>
      </c>
    </row>
    <row r="63" spans="1:7" ht="12.75">
      <c r="A63" s="89" t="s">
        <v>150</v>
      </c>
      <c r="B63" s="55" t="s">
        <v>151</v>
      </c>
      <c r="C63" s="55"/>
      <c r="D63" s="55"/>
      <c r="E63" s="90">
        <v>0</v>
      </c>
      <c r="F63" s="110"/>
      <c r="G63" s="108">
        <f t="shared" si="0"/>
        <v>0</v>
      </c>
    </row>
    <row r="64" spans="1:7" ht="25.5" customHeight="1">
      <c r="A64" s="97" t="s">
        <v>152</v>
      </c>
      <c r="B64" s="199" t="s">
        <v>153</v>
      </c>
      <c r="C64" s="199"/>
      <c r="D64" s="199"/>
      <c r="E64" s="111">
        <f>E62-E63</f>
        <v>0</v>
      </c>
      <c r="F64" s="111">
        <f>F62-F63</f>
        <v>0</v>
      </c>
      <c r="G64" s="108">
        <f t="shared" si="0"/>
        <v>0</v>
      </c>
    </row>
    <row r="65" spans="1:7" ht="12.75">
      <c r="A65" s="89" t="s">
        <v>154</v>
      </c>
      <c r="B65" s="55" t="s">
        <v>155</v>
      </c>
      <c r="C65" s="55"/>
      <c r="D65" s="55"/>
      <c r="E65" s="90"/>
      <c r="F65" s="90"/>
      <c r="G65" s="108">
        <f t="shared" si="0"/>
        <v>0</v>
      </c>
    </row>
    <row r="66" spans="1:7" ht="12.75">
      <c r="A66" s="89" t="s">
        <v>156</v>
      </c>
      <c r="B66" s="55" t="s">
        <v>157</v>
      </c>
      <c r="C66" s="55"/>
      <c r="D66" s="55"/>
      <c r="E66" s="90">
        <v>0</v>
      </c>
      <c r="F66" s="110"/>
      <c r="G66" s="108">
        <f t="shared" si="0"/>
        <v>0</v>
      </c>
    </row>
    <row r="67" spans="1:7" ht="25.5" customHeight="1">
      <c r="A67" s="97" t="s">
        <v>158</v>
      </c>
      <c r="B67" s="199" t="s">
        <v>159</v>
      </c>
      <c r="C67" s="199"/>
      <c r="D67" s="199"/>
      <c r="E67" s="111">
        <f>E65-E66</f>
        <v>0</v>
      </c>
      <c r="F67" s="111">
        <f>F65-F66</f>
        <v>0</v>
      </c>
      <c r="G67" s="108">
        <f t="shared" si="0"/>
        <v>0</v>
      </c>
    </row>
    <row r="68" spans="1:7" ht="12.75">
      <c r="A68" s="89" t="s">
        <v>160</v>
      </c>
      <c r="B68" s="55" t="s">
        <v>161</v>
      </c>
      <c r="C68" s="55"/>
      <c r="D68" s="55"/>
      <c r="E68" s="90">
        <v>0</v>
      </c>
      <c r="F68" s="90">
        <v>0</v>
      </c>
      <c r="G68" s="108">
        <f t="shared" si="0"/>
        <v>0</v>
      </c>
    </row>
    <row r="69" spans="1:7" ht="12.75">
      <c r="A69" s="109" t="s">
        <v>162</v>
      </c>
      <c r="B69" s="96" t="s">
        <v>163</v>
      </c>
      <c r="C69" s="55"/>
      <c r="D69" s="55"/>
      <c r="E69" s="95">
        <f>E64+E68</f>
        <v>0</v>
      </c>
      <c r="F69" s="95">
        <f>F64+F68</f>
        <v>0</v>
      </c>
      <c r="G69" s="108">
        <f t="shared" si="0"/>
        <v>0</v>
      </c>
    </row>
    <row r="70" spans="1:7" ht="12.75">
      <c r="A70" s="55"/>
      <c r="B70" s="55"/>
      <c r="C70" s="55"/>
      <c r="D70" s="55"/>
      <c r="E70" s="55"/>
      <c r="F70" s="55"/>
      <c r="G70" s="108"/>
    </row>
    <row r="71" spans="1:7" ht="25.5" customHeight="1">
      <c r="A71" s="213" t="s">
        <v>164</v>
      </c>
      <c r="B71" s="203"/>
      <c r="C71" s="203"/>
      <c r="D71" s="203"/>
      <c r="E71" s="105" t="s">
        <v>137</v>
      </c>
      <c r="F71" s="105" t="s">
        <v>138</v>
      </c>
      <c r="G71" s="108"/>
    </row>
    <row r="72" spans="1:7" ht="12.75">
      <c r="A72" s="89" t="s">
        <v>165</v>
      </c>
      <c r="B72" s="55" t="s">
        <v>166</v>
      </c>
      <c r="C72" s="55"/>
      <c r="D72" s="55"/>
      <c r="E72" s="90">
        <v>0</v>
      </c>
      <c r="F72" s="90">
        <v>0</v>
      </c>
      <c r="G72" s="108">
        <f>E72+F72</f>
        <v>0</v>
      </c>
    </row>
    <row r="73" spans="1:7" ht="12.75">
      <c r="A73" s="89" t="s">
        <v>167</v>
      </c>
      <c r="B73" s="55" t="s">
        <v>168</v>
      </c>
      <c r="C73" s="55"/>
      <c r="D73" s="55"/>
      <c r="E73" s="90">
        <v>0</v>
      </c>
      <c r="F73" s="90">
        <v>0</v>
      </c>
      <c r="G73" s="108">
        <f>E73+F73</f>
        <v>0</v>
      </c>
    </row>
    <row r="74" spans="1:7" ht="12.75">
      <c r="A74" s="89" t="s">
        <v>169</v>
      </c>
      <c r="B74" s="55" t="s">
        <v>170</v>
      </c>
      <c r="C74" s="55"/>
      <c r="D74" s="55"/>
      <c r="E74" s="90">
        <v>0</v>
      </c>
      <c r="F74" s="90">
        <v>0</v>
      </c>
      <c r="G74" s="108">
        <f>E74+F74</f>
        <v>0</v>
      </c>
    </row>
    <row r="75" spans="1:7" ht="12.75">
      <c r="A75" s="109" t="s">
        <v>171</v>
      </c>
      <c r="B75" s="96" t="s">
        <v>172</v>
      </c>
      <c r="C75" s="55"/>
      <c r="D75" s="55"/>
      <c r="E75" s="95">
        <f>E72+E74</f>
        <v>0</v>
      </c>
      <c r="F75" s="95">
        <f>F72+F74</f>
        <v>0</v>
      </c>
      <c r="G75" s="108">
        <f>E75+F75</f>
        <v>0</v>
      </c>
    </row>
    <row r="76" spans="1:6" ht="12.75">
      <c r="A76" s="55"/>
      <c r="B76" s="55"/>
      <c r="C76" s="55"/>
      <c r="D76" s="55"/>
      <c r="E76" s="55"/>
      <c r="F76" s="55"/>
    </row>
    <row r="77" spans="1:6" ht="12.75">
      <c r="A77" s="199" t="s">
        <v>173</v>
      </c>
      <c r="B77" s="199"/>
      <c r="C77" s="199"/>
      <c r="D77" s="199"/>
      <c r="E77" s="199"/>
      <c r="F77" s="199"/>
    </row>
    <row r="78" spans="1:6" ht="12.75">
      <c r="A78" s="214" t="s">
        <v>305</v>
      </c>
      <c r="B78" s="215"/>
      <c r="C78" s="215"/>
      <c r="D78" s="215"/>
      <c r="E78" s="215"/>
      <c r="F78" s="216"/>
    </row>
    <row r="79" spans="1:6" ht="12.75">
      <c r="A79" s="217"/>
      <c r="B79" s="218"/>
      <c r="C79" s="218"/>
      <c r="D79" s="218"/>
      <c r="E79" s="218"/>
      <c r="F79" s="219"/>
    </row>
    <row r="80" spans="1:6" ht="12.75">
      <c r="A80" s="217"/>
      <c r="B80" s="218"/>
      <c r="C80" s="218"/>
      <c r="D80" s="218"/>
      <c r="E80" s="218"/>
      <c r="F80" s="219"/>
    </row>
    <row r="81" spans="1:6" ht="12.75">
      <c r="A81" s="220"/>
      <c r="B81" s="221"/>
      <c r="C81" s="221"/>
      <c r="D81" s="221"/>
      <c r="E81" s="221"/>
      <c r="F81" s="222"/>
    </row>
    <row r="82" spans="1:6" ht="13.5">
      <c r="A82" s="112" t="s">
        <v>83</v>
      </c>
      <c r="B82" s="55"/>
      <c r="C82" s="113" t="str">
        <f>General!B2</f>
        <v>Kenyon College</v>
      </c>
      <c r="D82" s="55"/>
      <c r="E82" s="55"/>
      <c r="F82" s="55"/>
    </row>
  </sheetData>
  <sheetProtection/>
  <mergeCells count="23">
    <mergeCell ref="A71:D71"/>
    <mergeCell ref="A77:F77"/>
    <mergeCell ref="A78:F81"/>
    <mergeCell ref="A51:F51"/>
    <mergeCell ref="A54:F54"/>
    <mergeCell ref="B64:D64"/>
    <mergeCell ref="B67:D67"/>
    <mergeCell ref="C42:D42"/>
    <mergeCell ref="C44:F44"/>
    <mergeCell ref="B46:F46"/>
    <mergeCell ref="C47:C49"/>
    <mergeCell ref="C25:F25"/>
    <mergeCell ref="C27:F28"/>
    <mergeCell ref="C30:F30"/>
    <mergeCell ref="C32:F33"/>
    <mergeCell ref="C15:F17"/>
    <mergeCell ref="A19:F19"/>
    <mergeCell ref="C21:F21"/>
    <mergeCell ref="C23:F23"/>
    <mergeCell ref="A1:F1"/>
    <mergeCell ref="A2:F2"/>
    <mergeCell ref="A7:F7"/>
    <mergeCell ref="C10:F13"/>
  </mergeCells>
  <printOptions/>
  <pageMargins left="0.75" right="0.75" top="1" bottom="1" header="0.5" footer="0.5"/>
  <pageSetup horizontalDpi="600" verticalDpi="600" orientation="portrait" r:id="rId1"/>
  <headerFooter alignWithMargins="0">
    <oddFooter>&amp;L&amp;A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HEDS Consortium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Jason Patrick Casey</dc:creator>
  <cp:keywords/>
  <dc:description/>
  <cp:lastModifiedBy>Bev Actis</cp:lastModifiedBy>
  <cp:lastPrinted>2008-12-05T17:08:08Z</cp:lastPrinted>
  <dcterms:created xsi:type="dcterms:W3CDTF">2002-08-30T17:32:09Z</dcterms:created>
  <dcterms:modified xsi:type="dcterms:W3CDTF">2008-12-19T16:23:24Z</dcterms:modified>
  <cp:category/>
  <cp:version/>
  <cp:contentType/>
  <cp:contentStatus/>
</cp:coreProperties>
</file>